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activeTab="0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definedNames>
    <definedName name="_xlnm.Print_Area" localSheetId="1">'Resumo'!$A$1:$I$207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85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86" authorId="0">
      <text>
        <r>
          <rPr>
            <b/>
            <sz val="8"/>
            <rFont val="Tahoma"/>
            <family val="2"/>
          </rPr>
          <t>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93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94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I26" authorId="1">
      <text>
        <r>
          <rPr>
            <b/>
            <sz val="8"/>
            <rFont val="Tahoma"/>
            <family val="2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Q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<sst xmlns="http://schemas.openxmlformats.org/spreadsheetml/2006/main" count="5149" uniqueCount="1099">
  <si>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</si>
  <si>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</si>
  <si>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</si>
  <si>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</si>
  <si>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</si>
  <si>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</si>
  <si>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</si>
  <si>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</si>
  <si>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</si>
  <si>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</si>
  <si>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</si>
  <si>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</si>
  <si>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</si>
  <si>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</si>
  <si>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</si>
  <si>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</si>
  <si>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</si>
  <si>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</si>
  <si>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</si>
  <si>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</si>
  <si>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Aprovados</t>
  </si>
  <si>
    <t>Nível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</si>
  <si>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</si>
  <si>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</si>
  <si>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</si>
  <si>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</si>
  <si>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</si>
  <si>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</si>
  <si>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</si>
  <si>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</si>
  <si>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</si>
  <si>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</si>
  <si>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</si>
  <si>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</si>
  <si>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</si>
  <si>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</si>
  <si>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</si>
  <si>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</si>
  <si>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</si>
  <si>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</si>
  <si>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</si>
  <si>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</si>
  <si>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</si>
  <si>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</si>
  <si>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</si>
  <si>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</si>
  <si>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</si>
  <si>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</si>
  <si>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</si>
  <si>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</si>
  <si>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</si>
  <si>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</si>
  <si>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</si>
  <si>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</si>
  <si>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</si>
  <si>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</si>
  <si>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</si>
  <si>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</si>
  <si>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</si>
  <si>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</si>
  <si>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</si>
  <si>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</si>
  <si>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</si>
  <si>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</si>
  <si>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</si>
  <si>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</si>
  <si>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</si>
  <si>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</si>
  <si>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</si>
  <si>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</si>
  <si>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</si>
  <si>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</si>
  <si>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</si>
  <si>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</si>
  <si>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</si>
  <si>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</si>
  <si>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</si>
  <si>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</si>
  <si>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</si>
  <si>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</si>
  <si>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</si>
  <si>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</si>
  <si>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</si>
  <si>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</si>
  <si>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</si>
  <si>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</si>
  <si>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</si>
  <si>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</si>
  <si>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</si>
  <si>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</si>
  <si>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</si>
  <si>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</si>
  <si>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>AFASTADOS INTEGRALMENTE</t>
  </si>
  <si>
    <t>Pós-Doutorado</t>
  </si>
  <si>
    <t>Doutorado</t>
  </si>
  <si>
    <t>Licenças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</si>
  <si>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</si>
  <si>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</si>
  <si>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</si>
  <si>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</si>
  <si>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</si>
  <si>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</si>
  <si>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</si>
  <si>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</si>
  <si>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</si>
  <si>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</si>
  <si>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</si>
  <si>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</si>
  <si>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</si>
  <si>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</si>
  <si>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</si>
  <si>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</si>
  <si>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</si>
  <si>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</si>
  <si>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</si>
  <si>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</si>
  <si>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</si>
  <si>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</si>
  <si>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</si>
  <si>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</si>
  <si>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</si>
  <si>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</si>
  <si>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</si>
  <si>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</si>
  <si>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</si>
  <si>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</si>
  <si>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</si>
  <si>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</si>
  <si>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</si>
  <si>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</si>
  <si>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</si>
  <si>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Tutoria Acadêmica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</si>
  <si>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</si>
  <si>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</si>
  <si>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</si>
  <si>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</si>
  <si>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</si>
  <si>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</si>
  <si>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</si>
  <si>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</si>
  <si>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</si>
  <si>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</si>
  <si>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</si>
  <si>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</si>
  <si>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</si>
  <si>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</si>
  <si>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</si>
  <si>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</si>
  <si>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</si>
  <si>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</si>
  <si>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</si>
  <si>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</si>
  <si>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</si>
  <si>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</si>
  <si>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</si>
  <si>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</si>
  <si>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</si>
  <si>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</si>
  <si>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</si>
  <si>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</si>
  <si>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</si>
  <si>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José da Silva</t>
  </si>
  <si>
    <t>Aparecido Jesuino de Souza</t>
  </si>
  <si>
    <t>Bráulio Maia Junior</t>
  </si>
  <si>
    <t>Claudianor Oliveira Alves</t>
  </si>
  <si>
    <t>Daniel Marinho Pellegrino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</si>
  <si>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</si>
  <si>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</si>
  <si>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</si>
  <si>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</si>
  <si>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</si>
  <si>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</si>
  <si>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</si>
  <si>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</si>
  <si>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</si>
  <si>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</si>
  <si>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</si>
  <si>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</si>
  <si>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</si>
  <si>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</si>
  <si>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</si>
  <si>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</si>
  <si>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</si>
  <si>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</si>
  <si>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</si>
  <si>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Ministração de Minicurso ou palestra em eventos técnico-cientificos ou artisticos culturais</t>
  </si>
  <si>
    <t>AFASTAMENTOS DEFINITIVOS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</si>
  <si>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</si>
  <si>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</si>
  <si>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</si>
  <si>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</si>
  <si>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</si>
  <si>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</si>
  <si>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</si>
  <si>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</si>
  <si>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</si>
  <si>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</si>
  <si>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</si>
  <si>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</si>
  <si>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</si>
  <si>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</si>
  <si>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</si>
  <si>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</si>
  <si>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</si>
  <si>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</si>
  <si>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</si>
  <si>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</si>
  <si>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</si>
  <si>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</si>
  <si>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</si>
  <si>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</si>
  <si>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</si>
  <si>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</si>
  <si>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</si>
  <si>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</si>
  <si>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</si>
  <si>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</si>
  <si>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</si>
  <si>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</si>
  <si>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</si>
  <si>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</si>
  <si>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</si>
  <si>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</si>
  <si>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</si>
  <si>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</si>
  <si>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</si>
  <si>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</si>
  <si>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</si>
  <si>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</si>
  <si>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</si>
  <si>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</si>
  <si>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</si>
  <si>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</si>
  <si>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</si>
  <si>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</si>
  <si>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</si>
  <si>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</si>
  <si>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</si>
  <si>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</si>
  <si>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</si>
  <si>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</si>
  <si>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</si>
  <si>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</si>
  <si>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</si>
  <si>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</si>
  <si>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</si>
  <si>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Assistentes/Mestres</t>
  </si>
  <si>
    <t>Auxiliares/(Especialistas + Graduados)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</si>
  <si>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</si>
  <si>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</si>
  <si>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</si>
  <si>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</si>
  <si>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</si>
  <si>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Resumo Geral das Várias Atividades Desenvolvidas Pelos Docentes no</t>
  </si>
  <si>
    <t>Local</t>
  </si>
  <si>
    <t>Data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</si>
  <si>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</si>
  <si>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</si>
  <si>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</si>
  <si>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Teses defendidas sob orientação de docentes da Unidade Acadêmica</t>
  </si>
  <si>
    <t>Dissertações defendidas sob orientação de docentes da Unidade Acadêmica</t>
  </si>
  <si>
    <t>Totais</t>
  </si>
  <si>
    <t>CHR</t>
  </si>
  <si>
    <t>CHPC</t>
  </si>
  <si>
    <t>CHPL</t>
  </si>
  <si>
    <t>ACSGR</t>
  </si>
  <si>
    <t>ACSPG</t>
  </si>
  <si>
    <t>No. de horas acessórias (atendendimento, preparação de aulas, avaliação, etc.) (ACSPG)</t>
  </si>
  <si>
    <t>No. de horas acessórias (atendendimento, preparação de aulas, avaliação, etc.) (ACSGR)</t>
  </si>
  <si>
    <t>PET - Matematica</t>
  </si>
  <si>
    <t>PET - Conexoes</t>
  </si>
  <si>
    <t>PICME-OBMEP</t>
  </si>
  <si>
    <t>PIBID</t>
  </si>
  <si>
    <t>Estágio Supervisionado</t>
  </si>
  <si>
    <t>Trabalho Final de Curso de Graduacao</t>
  </si>
  <si>
    <t>B6 - ORIENTAÇÕES DE ALUNOS</t>
  </si>
  <si>
    <t>Mestrado Acadêmico</t>
  </si>
  <si>
    <t>Mestrado Profissional - PROFMAT</t>
  </si>
  <si>
    <t>TCCs do Mestrado Profissional defendidos sob orientacao de docentes da Unidade Academica</t>
  </si>
  <si>
    <t>TCCs de Graduacao defendidos sob orientacao de docentes da Unidade Academica</t>
  </si>
  <si>
    <t>Média de alunos matriculados por Professor Disponível</t>
  </si>
  <si>
    <t>No. de docentes que atuam na Pos Graduação</t>
  </si>
  <si>
    <t>Média de alunos matriculados por Professor da Pos Graduação</t>
  </si>
  <si>
    <t>Distribuição Percentual das Atividades Docentes da Unidade Acadêmica</t>
  </si>
  <si>
    <t>Recursos Computacionais no Ensino de Matemática</t>
  </si>
  <si>
    <t>Números e Funções Reais</t>
  </si>
  <si>
    <t>Vandenberg Gouveia Dias</t>
  </si>
  <si>
    <t>CAPES</t>
  </si>
  <si>
    <t>Quadratura: da antiguidade à atualidade.</t>
  </si>
  <si>
    <t>Nao houve</t>
  </si>
  <si>
    <t>Nao Houve</t>
  </si>
  <si>
    <t>Comissão de Sindicância</t>
  </si>
  <si>
    <t>UNIDADE ACADÊMICA DE MATEMÁTICA - UAMat</t>
  </si>
  <si>
    <t>Projetos Institucionais financiados</t>
  </si>
  <si>
    <t>(Titulares, Associados, Adjuntos)/Doutores</t>
  </si>
  <si>
    <t>Pos Doutorado</t>
  </si>
  <si>
    <t>Iniciação Científica (PIBIC, PRH-25, INCTMat, PET, outros)</t>
  </si>
  <si>
    <t>Concur.</t>
  </si>
  <si>
    <t>UNIDADE ACADÊMICA DE MATEMÁTICA</t>
  </si>
  <si>
    <t xml:space="preserve">UNIDADE ACADÊMICA DE MATEMÁTICA </t>
  </si>
  <si>
    <t>Matemática</t>
  </si>
  <si>
    <t>2014.1</t>
  </si>
  <si>
    <t>12/05/2014 a 12/10/2014</t>
  </si>
  <si>
    <t>12/05/2014 a 22/09/2014</t>
  </si>
  <si>
    <t>30/09/2014 a 12/10/2014</t>
  </si>
  <si>
    <t>Férias</t>
  </si>
  <si>
    <t/>
  </si>
  <si>
    <t>Alânnio Barbosa Nóbrega</t>
  </si>
  <si>
    <t xml:space="preserve"> </t>
  </si>
  <si>
    <t>UFPB/UFCG</t>
  </si>
  <si>
    <t>Doutorado em Matemática</t>
  </si>
  <si>
    <t>R/SRH /Nº2129</t>
  </si>
  <si>
    <t>Mestre</t>
  </si>
  <si>
    <t>Assistente</t>
  </si>
  <si>
    <t>II</t>
  </si>
  <si>
    <t>DE</t>
  </si>
  <si>
    <t>Docente do Quadro Efetivo</t>
  </si>
  <si>
    <t>Afastado</t>
  </si>
  <si>
    <t>Membro da  CAD do Estágio Prob. do prof. Rodrigo Cohen Mota Nemer</t>
  </si>
  <si>
    <t>Coordenador do Programa Institucional de Monitoria do CCT</t>
  </si>
  <si>
    <t>Port/DCCT/033//2014</t>
  </si>
  <si>
    <t>Membro da banca do TTC do aluno Arthur Cavalcante  Cunha</t>
  </si>
  <si>
    <t>Banca examinadora de estágio, monografia  ou TCC de graduação</t>
  </si>
  <si>
    <t>Campina Grande</t>
  </si>
  <si>
    <t>Rivaildo da Costa Filho</t>
  </si>
  <si>
    <t>Melhoria do ensino de graduação do CCT</t>
  </si>
  <si>
    <t>Outros</t>
  </si>
  <si>
    <t>Concluído</t>
  </si>
  <si>
    <t>Cálculo Diferencial e Integral III (Novo) T-03</t>
  </si>
  <si>
    <t>Equações Diferenciais Lineares T-02</t>
  </si>
  <si>
    <t>Equações Diferenciais Lineares T-03</t>
  </si>
  <si>
    <t>Doutor</t>
  </si>
  <si>
    <t>Adjunto</t>
  </si>
  <si>
    <t>I</t>
  </si>
  <si>
    <t>Ativa</t>
  </si>
  <si>
    <t>Amauri Araújo Cruz</t>
  </si>
  <si>
    <t>Coordenador da Disciplina Álgebra Vetorial e Geometria Analítica</t>
  </si>
  <si>
    <t>Coordenador da Disciplina Cálculo Difereencial e Integral II</t>
  </si>
  <si>
    <t>Coordenação de disciplina</t>
  </si>
  <si>
    <t>Raucha Carolina de Oliveira</t>
  </si>
  <si>
    <t>Projeto de Monitoria da UAMat ( Álgebra Vetorial e Geometria Analítica )</t>
  </si>
  <si>
    <t>Moema da Nóbrega Euclides Lima</t>
  </si>
  <si>
    <t>Projeto de Monitoria da UAMat ( Cálculo Diferencial e Integral II )</t>
  </si>
  <si>
    <t>Em andamento</t>
  </si>
  <si>
    <t>Álgebra Vetorial e Geometria Analítica T-03</t>
  </si>
  <si>
    <t>Álgebra Vetorial e Geometria Analítica T-08</t>
  </si>
  <si>
    <t>Cálculo Diferencial e Integral II (Novo) T-01</t>
  </si>
  <si>
    <t>0333086</t>
  </si>
  <si>
    <t>Especialista</t>
  </si>
  <si>
    <t>IV</t>
  </si>
  <si>
    <t>Angelo Roncalli Furtado de Holanda</t>
  </si>
  <si>
    <t>Estudo Individual</t>
  </si>
  <si>
    <t>Pesquisa Individual</t>
  </si>
  <si>
    <t>Universidade Estadual de Campinas - UNICAMP</t>
  </si>
  <si>
    <t>Pós - Doutorado</t>
  </si>
  <si>
    <t>2318390</t>
  </si>
  <si>
    <t>Remoção</t>
  </si>
  <si>
    <t xml:space="preserve"> Manuela da Silva Souza </t>
  </si>
  <si>
    <t>Participação na banca de mestrado de Antonio Marcos Duarte de França</t>
  </si>
  <si>
    <t>UFBA</t>
  </si>
  <si>
    <t>Capes-PROAP</t>
  </si>
  <si>
    <t>Assembléias Departamentais</t>
  </si>
  <si>
    <t>Graduação em Engenharia Agrícola</t>
  </si>
  <si>
    <t>Pós-Graduação em Matemática (mestrado academico - Área: Álgebra)</t>
  </si>
  <si>
    <t>Graduação em Meteorologia</t>
  </si>
  <si>
    <t>Participação em Colegiado de Curso como membro titular, exceto membro nato</t>
  </si>
  <si>
    <t>Participação em Colegiado de Curso como membro suplente</t>
  </si>
  <si>
    <t>Port./UAMat Nº28/2013</t>
  </si>
  <si>
    <t>Port./UAME/39/2009</t>
  </si>
  <si>
    <t>Port./UAMat Nº19/2013</t>
  </si>
  <si>
    <t>Comissão de Avaliação de Estágio Probatório (Profa. Josefa Itailma da Rocha)</t>
  </si>
  <si>
    <t>Port./UAMat/18/2014</t>
  </si>
  <si>
    <t>Comissão de Seleção e de Avaliação e Bolsas do PPGMat</t>
  </si>
  <si>
    <t>Banca de seleção de alunos para o mestrado</t>
  </si>
  <si>
    <t>UAMat/UFCG</t>
  </si>
  <si>
    <t>Antonio M. D.  de França, A. Brandão, Expoentes de PI-Álgebras Associativas, Dissertação de mestrado do PPGMat, 2014.</t>
  </si>
  <si>
    <t>Dissertação defendida e aprovada sob orientação do docente</t>
  </si>
  <si>
    <t>Antônio Marcos Duarte de França</t>
  </si>
  <si>
    <t>Expoentes de PI-Álgebras Associativas</t>
  </si>
  <si>
    <t>Thiago Felipe da Silva</t>
  </si>
  <si>
    <t>O Homomorfismo Transfer e o Critério de p-Nilpotência de Burnside</t>
  </si>
  <si>
    <t>Felipe Barbosa Cavalcante</t>
  </si>
  <si>
    <t>Grupos Multiplicativos e Aditivos de Anéis e Corpos</t>
  </si>
  <si>
    <t xml:space="preserve">Laise Dias Alves Araújo </t>
  </si>
  <si>
    <t>Topologia m-ádica</t>
  </si>
  <si>
    <t>PET -  Matemática</t>
  </si>
  <si>
    <t>PET - Conexões</t>
  </si>
  <si>
    <t>Álgebra I T-01</t>
  </si>
  <si>
    <t>Álgebra II T -02</t>
  </si>
  <si>
    <t>Equações Diferenciais Lineares T-01</t>
  </si>
  <si>
    <t>Int. à Teoria de Galois T-01</t>
  </si>
  <si>
    <t>Universidade Federal de Campina Grande</t>
  </si>
  <si>
    <t>Estudos individuais sobre álgebra</t>
  </si>
  <si>
    <t>2224264-1</t>
  </si>
  <si>
    <t>III</t>
  </si>
  <si>
    <t>Frederico Furtado</t>
  </si>
  <si>
    <t>Pesquisa em leis de conservação</t>
  </si>
  <si>
    <t>Bruno Henrque Carvalho Ribeiro</t>
  </si>
  <si>
    <t>Banca de defesa de TCC do PROFMAT do aluno Vandenberg</t>
  </si>
  <si>
    <t>University Wyoming</t>
  </si>
  <si>
    <t>UFPB</t>
  </si>
  <si>
    <t>PRH-25 Petrobras</t>
  </si>
  <si>
    <t>UFCG</t>
  </si>
  <si>
    <t>Palestra "O problema de Riemann para um sistema leis de conservação em meios porosos"</t>
  </si>
  <si>
    <t>Palestra "Wave Sequences for solid fuel adiabatic in situ combustion in porous media"</t>
  </si>
  <si>
    <t>Semana da Matematica da UFG</t>
  </si>
  <si>
    <t>Inrerpore workshop/IMPA</t>
  </si>
  <si>
    <t>XV International Conference on Hyperbolic Problemas: Theory, Numerics, Applications</t>
  </si>
  <si>
    <t>IMPA</t>
  </si>
  <si>
    <t>1st IMPA-INTERPORE Workshop on Porous Media</t>
  </si>
  <si>
    <t>Semana da Matemática do IME-UFG</t>
  </si>
  <si>
    <t>Internacional</t>
  </si>
  <si>
    <t>Nacional</t>
  </si>
  <si>
    <t>Confecção do relatório da UAMat - Periodo 2013.2</t>
  </si>
  <si>
    <t>Coordenação local do Instituto Nacional de Ciencia e Tecnologia em Matemática-INCTMat</t>
  </si>
  <si>
    <t>Coordenação do Laboratório de Informática (LIDME) da UAME</t>
  </si>
  <si>
    <t>Email do Jacob</t>
  </si>
  <si>
    <t>Port./UAME/15/2010</t>
  </si>
  <si>
    <t>Coordenador do Mestrado Profissional em Matemática-PROFMAT/CCT-UFCG</t>
  </si>
  <si>
    <t>Port. R/SRH/1225</t>
  </si>
  <si>
    <t>Comissão do Núcleo Estruturante do Curso de Bacharelado em Matemática</t>
  </si>
  <si>
    <t>Participação em comissões acadêmicas, assessorias e consultorias que tratem de assuntos de abrangência do centro por designação do chefe</t>
  </si>
  <si>
    <t>Souza, A. J., The Riemann Problem dor a Three-Phase Flow in a Porpous Media, book of abstract HYP2014, 2014.</t>
  </si>
  <si>
    <t>Resumo publicado em anais de eventos internacionais</t>
  </si>
  <si>
    <t xml:space="preserve">Souza, A. J. Wave Sequences for solid fuel adiabatic in situ combustion in porous media, 1st IMPA-InterPore Workshop on Porous Media, 2014. </t>
  </si>
  <si>
    <t>Souza, A. J., Dias, V. G., Quadratura: da antiguidade à atualidade. TTC-PROFMAT, 2014.</t>
  </si>
  <si>
    <t>Trabalho de Conclusão de Curso do PROFMAT defendido e aprovado sob a orientação do docente</t>
  </si>
  <si>
    <t>Projeto Casadinho/PROCAD CNPq/CAPES, Proc. 552.464/2011-2 (Coordenação M. Aurelio)</t>
  </si>
  <si>
    <t>Participante</t>
  </si>
  <si>
    <t>Programa Interdepartamental de Tecnologia em Petróleo e Gás - PRH(25)</t>
  </si>
  <si>
    <t>Modelos matemáticos em meios porosos</t>
  </si>
  <si>
    <t>Coordenador</t>
  </si>
  <si>
    <t>Instituto Nacional de Ciência e Tecnologia de Matemática</t>
  </si>
  <si>
    <t>CNPq</t>
  </si>
  <si>
    <t>ANP</t>
  </si>
  <si>
    <t>Análise</t>
  </si>
  <si>
    <t>Matemática Aplicada, Dinâmica dos Fluidos</t>
  </si>
  <si>
    <t>Análise/Matemática Aplicada</t>
  </si>
  <si>
    <t>Erivaldo Diniz de Lima</t>
  </si>
  <si>
    <t>A definir</t>
  </si>
  <si>
    <t>Keytt Amaral da Silva</t>
  </si>
  <si>
    <t>Sanny Emanuele</t>
  </si>
  <si>
    <t>Monitoria de Calculo III</t>
  </si>
  <si>
    <t>Equações Diferenciais Parciais</t>
  </si>
  <si>
    <t>Topicos Especiais Mat. Aplicada</t>
  </si>
  <si>
    <t>Cálculo Diferencial e Integral III T-01</t>
  </si>
  <si>
    <t>Titular</t>
  </si>
  <si>
    <t>Único</t>
  </si>
  <si>
    <t>Vandenberg Lopes Vieira</t>
  </si>
  <si>
    <t>Participação na Banca de TCC-PROFMAT de Alécio Soares Silva</t>
  </si>
  <si>
    <t>UEPB</t>
  </si>
  <si>
    <t>Pós-Graduação em Matemática (Mestrado Profissional)</t>
  </si>
  <si>
    <t>Alecio S. Silva, B. Maia Jr, Um Estudo Sobre Aplicação do Algoritmo de Euclides, TCC PROFMAT/UFCG, 2014.</t>
  </si>
  <si>
    <t>PAPMEM</t>
  </si>
  <si>
    <t>Apoio à Comunidade</t>
  </si>
  <si>
    <t>Permanente</t>
  </si>
  <si>
    <t>Matroides 3-conexas</t>
  </si>
  <si>
    <t>Alecio Soares Silva</t>
  </si>
  <si>
    <t>Um Estudo Sobre Aplicação do Algoritmo de Euclides.</t>
  </si>
  <si>
    <t>Beethoven Rotterdam Daudt Gomes e Silva</t>
  </si>
  <si>
    <t>Estudo sobre Funções</t>
  </si>
  <si>
    <t>Juarez Cavalcante Brito Junior</t>
  </si>
  <si>
    <t>Formas Canonicas e de Jordan</t>
  </si>
  <si>
    <t>José Lucas Galdino da Silva</t>
  </si>
  <si>
    <t>Um Estudo da Teoria dos Conjuntos</t>
  </si>
  <si>
    <t>Aniete de Andrade Silva</t>
  </si>
  <si>
    <t>Um Estudo da Teoria dos Grupos</t>
  </si>
  <si>
    <t>2013.2</t>
  </si>
  <si>
    <t>2014.2</t>
  </si>
  <si>
    <t>TCC: Trabalho Conclusão de Curso de Graduação</t>
  </si>
  <si>
    <t>Fundamentos de Matemática T-01</t>
  </si>
  <si>
    <t>Fundamentos de Matemática T-02</t>
  </si>
  <si>
    <t>Matem. P/ o Ens. Médio I: Uma Abord. Crítica T-02</t>
  </si>
  <si>
    <t>0333027-1</t>
  </si>
  <si>
    <t>Associado</t>
  </si>
  <si>
    <t xml:space="preserve">Bruno Sérgio Vasconcelos de Araújo </t>
  </si>
  <si>
    <t>Orientação da monitora Nathália Rodrigues</t>
  </si>
  <si>
    <t>Graduação em Engenharia de Petróleo</t>
  </si>
  <si>
    <t>Graduação em Engenharia de Alimentos</t>
  </si>
  <si>
    <t>Port./UAMat Nº33/2013</t>
  </si>
  <si>
    <t>Port./UAMat Nº34/2013</t>
  </si>
  <si>
    <t>Álgebra Vetorial e Geometria Analítica T-01</t>
  </si>
  <si>
    <t>Álgebra Vetorial e Geometria Analítica T-10</t>
  </si>
  <si>
    <t>Álgebra Vetorial e Geometria Analítica T-12</t>
  </si>
  <si>
    <t>UFCG-UFPB</t>
  </si>
  <si>
    <t>Curso de doutorado vinculado a UFCG ou não</t>
  </si>
  <si>
    <t>2884023</t>
  </si>
  <si>
    <t>Docente em Estágio Probatório</t>
  </si>
  <si>
    <t>Encontro Mineiro de Equações Diferenciais (EMED)</t>
  </si>
  <si>
    <t>UFVJM</t>
  </si>
  <si>
    <t>05/09/201</t>
  </si>
  <si>
    <t xml:space="preserve">Membro do corpo editorial das revistas Differential Equations and Applications (DEA), Boundary Value Problems (BVP), Eletronic Journal of Differential Equations (EJDE) e Research and Communications in Mathematics and Mathematical Sciences. </t>
  </si>
  <si>
    <t xml:space="preserve">Palestra realizana UNB intitulada " Existência de solução heteroclinicas para uma classe de EDO. </t>
  </si>
  <si>
    <t>Graduação em Computação</t>
  </si>
  <si>
    <t>Port./UAMat Nº31/2013</t>
  </si>
  <si>
    <t>Processos de ascenção funcional de professores para a classe de Associado III</t>
  </si>
  <si>
    <t>Port./UAME/No 39/2010</t>
  </si>
  <si>
    <t>Banca de Exame de Qualificação</t>
  </si>
  <si>
    <t>Banca examinadora de exame de qualificação para doutorado</t>
  </si>
  <si>
    <t>UnB</t>
  </si>
  <si>
    <t>Alves, C. O. ou Alves, Claudianor O. ; FERREIRA, M. C. . Nonlinear perturbations of a p(x)-Laplacian equation with critical growth in RN. Mathematische Nachrichten, v. 8, p. 849-868, 2014.</t>
  </si>
  <si>
    <t>Artigo técnico ou científico publicado em periódico indexado internacionalmente</t>
  </si>
  <si>
    <t>Pesquisa em Equações Diferenciais Elípticas: Soluções Mult-Bump</t>
  </si>
  <si>
    <t>Problemas elípticos com não-linearidade descontínua</t>
  </si>
  <si>
    <t>Pesquisa em problemas elipticos com funcional com termos não-locais</t>
  </si>
  <si>
    <t>Pesquisa envolvendo o operador p(x)-Laplaciano</t>
  </si>
  <si>
    <t>Analise</t>
  </si>
  <si>
    <t xml:space="preserve">Análise </t>
  </si>
  <si>
    <t>Denilson da Silva Pereira</t>
  </si>
  <si>
    <t xml:space="preserve">A definir </t>
  </si>
  <si>
    <t>Tópicicos Especiais de Análise</t>
  </si>
  <si>
    <t>Equações Diferenciais Ordinárias T-01</t>
  </si>
  <si>
    <t>Licença para tratamento de saúde do servidor</t>
  </si>
  <si>
    <t>6338063</t>
  </si>
  <si>
    <t>Pesquisa em problemas elipticos com crescimento critico exponencial</t>
  </si>
  <si>
    <t xml:space="preserve">Existência de solução para a equação de Schrodinger com termos não-locais </t>
  </si>
  <si>
    <t>Part. no Progr. Interdepartamental de Tec. em Petr. e Gás  ANP/PRH-25</t>
  </si>
  <si>
    <t>Equações elítptica com falta de compacidade</t>
  </si>
  <si>
    <t>Euqações elípticas comm falta de compacidade</t>
  </si>
  <si>
    <t>Ailton Rodrigues da Silva</t>
  </si>
  <si>
    <t>Alan Carlos Baia dos Santos</t>
  </si>
  <si>
    <t>Minbo Yang</t>
  </si>
  <si>
    <t xml:space="preserve">Existência de solução para problemas elípticos  com termos não-locais </t>
  </si>
  <si>
    <t>Daniel Cordeiro de Morais Filho</t>
  </si>
  <si>
    <t>Silvanio de Andrade</t>
  </si>
  <si>
    <t>Participacao na Banca de defesa de TCC-PROFMAT de Michelle Noberta</t>
  </si>
  <si>
    <t>Graduação em Engenharia Civil</t>
  </si>
  <si>
    <t>Pós-Graduação em Matemática (mestrado academico - Área: Analise)</t>
  </si>
  <si>
    <t>Membro do Conselho Diretor da SBM</t>
  </si>
  <si>
    <t>Membro do Núcleo Docente Estruturante do Curso de Bacharelado em Matemática</t>
  </si>
  <si>
    <t>Port./UAMat Nº25/2013</t>
  </si>
  <si>
    <t>Port./UMAE/07/2008</t>
  </si>
  <si>
    <t>E-mail</t>
  </si>
  <si>
    <t>Port./UAME/28/2011</t>
  </si>
  <si>
    <t>Tutor do Grupo PET-Matemática-UFCG</t>
  </si>
  <si>
    <t>Banca examinadora de dissertação de mestrado acadêmico</t>
  </si>
  <si>
    <t>Michelle N. Oliveira, D. C. Morais Filho, Análise da Contextualização da Função Exponencial e da Função Logarítmica nos Livros Didáticos do Ensino Médio, TCC-PROFMAT/UFCG, 2014.</t>
  </si>
  <si>
    <t>Estudo em EDP com o Prof. Geovany Malcher da UFPI</t>
  </si>
  <si>
    <t>EDP</t>
  </si>
  <si>
    <t xml:space="preserve"> Juliérika Veras Fernandes</t>
  </si>
  <si>
    <t>PET- MATEMÁTICA-CAPES: Programa de Educaçao Tutorial</t>
  </si>
  <si>
    <t>Lógica aplicada à Matemática T-01</t>
  </si>
  <si>
    <t>Prática de Ensino de Matemática I T-01</t>
  </si>
  <si>
    <t>0336979-1</t>
  </si>
  <si>
    <t>Preparação de artigo para RPM</t>
  </si>
  <si>
    <t>Estudos individuais</t>
  </si>
  <si>
    <t xml:space="preserve">Preparação de livro UM MANUAL DE REDAÇÃO MATEMÁTICA </t>
  </si>
  <si>
    <t>Orientação PET-aluno Renato de Melo Filho</t>
  </si>
  <si>
    <t>Orientação PET-aluno Tiago Alves de Sousa</t>
  </si>
  <si>
    <t>Orientação PET-aluno Weslley Ferreira da Silva</t>
  </si>
  <si>
    <t>Orientação PET- aluno Felipe Barbosa Cavalcante</t>
  </si>
  <si>
    <t>Michelle Noberta Araújo de Oliveira</t>
  </si>
  <si>
    <t>Contextualização em livros didáticos de Matemtíca</t>
  </si>
  <si>
    <t>Emanuel Carlos Albuquerque Alves</t>
  </si>
  <si>
    <t>PET-PROGRAMA DE EDUCAÇÃO TUTORIAL</t>
  </si>
  <si>
    <t>João Paulo Formiga de Meneses</t>
  </si>
  <si>
    <t>PET- MATEMÁTICA-CAPES: Programa de Educaçao Tutorial e também como orientador de IC</t>
  </si>
  <si>
    <t>Matheus Cunha Motta</t>
  </si>
  <si>
    <t>PET</t>
  </si>
  <si>
    <t>Juarez Cavalcante de Brito Júnior</t>
  </si>
  <si>
    <t>Arthur Cavalcante Cunha</t>
  </si>
  <si>
    <t>Geovany Fernandes Patricio</t>
  </si>
  <si>
    <t>UFCG/UFPB</t>
  </si>
  <si>
    <t>Doutorado em Matemática da UFCG/UFPB.</t>
  </si>
  <si>
    <t xml:space="preserve">R/SRH/N.º 2018, de 16 de julho de 2014. </t>
  </si>
  <si>
    <t>1889161</t>
  </si>
  <si>
    <t>Diogo de Santana Germano</t>
  </si>
  <si>
    <t>Professor Assistente Profmat</t>
  </si>
  <si>
    <t>Participações em Reuniões da UAMat</t>
  </si>
  <si>
    <t>Participações em Reuniões do Profmat</t>
  </si>
  <si>
    <t>Estudos Individuais</t>
  </si>
  <si>
    <t>Comissão de Avaliação dos Projetos  Pedagógicos de Cursos em que a UAME leciona</t>
  </si>
  <si>
    <t>Participação em conselhos superiores como membro titular, exceto membro nato</t>
  </si>
  <si>
    <t>Port./UAME/56/2011</t>
  </si>
  <si>
    <t>Coordenador da Biblioteca da UAMat</t>
  </si>
  <si>
    <t>Coordenador da Monitoria</t>
  </si>
  <si>
    <t>PORTARIA/UAME/CCT/UFCG/Nº05/2012</t>
  </si>
  <si>
    <t>Clisostenes Arruda Barbosa</t>
  </si>
  <si>
    <t>PROJETO: MELHORIA DO ENSINO DE GRADUAÇÃO NO CCT/UFCG</t>
  </si>
  <si>
    <t>Daniel</t>
  </si>
  <si>
    <t>Introdução a Variáveis Complexas e Aplicações</t>
  </si>
  <si>
    <t>Cálculo Diferencial e Integral I (Novo) T-04</t>
  </si>
  <si>
    <t>Cálculo Diferencial e Integral I (Novo) T-06</t>
  </si>
  <si>
    <t>Variáveias Complexas T-01</t>
  </si>
  <si>
    <t>1719882</t>
  </si>
  <si>
    <t>Diogo Diniz Pereira da Silva e Silva</t>
  </si>
  <si>
    <t>2º Encontro de Pós-Graduação em Matemática da UFBA</t>
  </si>
  <si>
    <t>Graduação em Engenharia Química</t>
  </si>
  <si>
    <t>Graduação em Desenho Industrial</t>
  </si>
  <si>
    <t>Port./UAMat Nº27/2013</t>
  </si>
  <si>
    <t>Port./UAMat Nº29/2013</t>
  </si>
  <si>
    <t>Araújo, G., Pellegrino, D., Diniz, D., On the upper bounds for the constants of the Hardy--Littlewood inequality, Journal of Functional Analysis, 2014</t>
  </si>
  <si>
    <t>Diniz, D. 2-graded identities for the tensor square of the Grassmann algebra, Linear and Multilinear Algebra, 2014.</t>
  </si>
  <si>
    <t>Identidades Graduadas em Álgebras Associativas</t>
  </si>
  <si>
    <t>As constantes de Bohnenblust-Hille</t>
  </si>
  <si>
    <t>Álgebra Não-Comutativa</t>
  </si>
  <si>
    <t>Análise Funcional</t>
  </si>
  <si>
    <t>David Levi da Silva Macêdo</t>
  </si>
  <si>
    <t>Dissertação - Mestrado Acadêmico</t>
  </si>
  <si>
    <t>Alan de Araújo Guimarães</t>
  </si>
  <si>
    <t>Dhiego Vieira do Amaral</t>
  </si>
  <si>
    <t>Trabalho de Conclusão de Curso</t>
  </si>
  <si>
    <t>Aline Késsia Cavalcanti</t>
  </si>
  <si>
    <t>Álgebra</t>
  </si>
  <si>
    <t>Tópicos Especiais de Álgebra (Representações de Grupos e Aplicações em PI-Teoria)</t>
  </si>
  <si>
    <t xml:space="preserve">Curso de Leitura </t>
  </si>
  <si>
    <t>Lógica Aplicada à Matemática T-02</t>
  </si>
  <si>
    <t>Prática de Ensino de Matemática IV T-01</t>
  </si>
  <si>
    <t>1695294</t>
  </si>
  <si>
    <t>Henrique Fernandes de Lima</t>
  </si>
  <si>
    <t>Graduação em Matemática</t>
  </si>
  <si>
    <t>Port./UAMat Nº26/2013</t>
  </si>
  <si>
    <t>UAMat Nº31/2013</t>
  </si>
  <si>
    <t>Coordenador do Mestrado Academico em Matematica do CCT/UFCG</t>
  </si>
  <si>
    <t xml:space="preserve">GOMES, J. N. V. ; LIMA, H. F. ; SANTOS, F. R. ; Velásquez, M.A.L. . On the complete linear Weingarten spacelike hypersurfaces with two distinct principal curvatures in Lorentzian space forms. Journal of Mathematical Analysis and Applications (Print), p. 248-263, 2014. </t>
  </si>
  <si>
    <t>LIMA, H. F. ; LIMA JR, E. A. ; PARENTE, U. L. . HYPERSURFACES WITH PRESCRIBED ANGLE FUNCTION. Pacific Journal of Mathematics, v. 269, p. 393-406, 2014.</t>
  </si>
  <si>
    <t xml:space="preserve">DE LIMA, HENRIQUE ; Aquino, C.P. ; LIMA JR, E. A. . On the angle of complete CMC hypersurfaces in Riemannian product spaces. Differential Geometry and Its Applications, v. 33, p. 139-148, 2014. </t>
  </si>
  <si>
    <t xml:space="preserve">LIMA, H. F. ; Aquino, C.P. ; Velásquez, M.A.L. . Generalized maximum principles and the characterization of linear Weingarten hypersurfaces in space forms. The Michigan Mathematical Journal, v. 63, p. 27-40, 2014. </t>
  </si>
  <si>
    <t xml:space="preserve">LIMA, H. F. ; Velásquez, M.A.L. . On the totally geodesic spacelike hypersurfaces in conformally stationary spacetimes. Osaka Journal of Mathematics, v. 51, p. 1027-1052, 2014. </t>
  </si>
  <si>
    <t>Geometria da aplicação normal de Gauss de hipersuperfícies imersas em espaços do tipo hiperbólico</t>
  </si>
  <si>
    <t xml:space="preserve">Sobre a geometria de hipersuperfícies Weingartens lineares completas </t>
  </si>
  <si>
    <t>Estabilidade e rigidez de imersões Riemannianas</t>
  </si>
  <si>
    <t>Curvaturas anisotrópicas de hipersuperfícies do espaço Euclidiano</t>
  </si>
  <si>
    <t>Geometria Diferencial</t>
  </si>
  <si>
    <t>Jogli Gidel da Silva Araújo</t>
  </si>
  <si>
    <t>Subvariedades tipo-espaço em variedades semi-Riemannianas</t>
  </si>
  <si>
    <t>Arlandson Matheus Silva Oliveira
Arlandson Matheus Silva Oliveira
Arlandson Matheus Oliveira</t>
  </si>
  <si>
    <t>Rigidez de hipersuperfícies completas CMC em produtos Riemannianos</t>
  </si>
  <si>
    <t>Fábio Reis dos Santos</t>
  </si>
  <si>
    <t>Caracterizações de hipersuperfícies tipo-espaço completas com duas curvaturas principais distintas</t>
  </si>
  <si>
    <t>Eraldo Almeida Lima Jr</t>
  </si>
  <si>
    <t>Teoremas tipo-Bernstein em produtos semi-Riemannianos</t>
  </si>
  <si>
    <t>Hugo Saraiva Tavares</t>
  </si>
  <si>
    <t>Introdução às Curvas e Superfícies Regulares em Ambientes Euclidianos</t>
  </si>
  <si>
    <t>INCTMat : Instituto Nacional de Ciência e Tecnologia em Matemática</t>
  </si>
  <si>
    <t>Geometria Riemanniana I</t>
  </si>
  <si>
    <t>Imersões Isométricas</t>
  </si>
  <si>
    <t>Tópicos Especiais de Geometria
Geometria</t>
  </si>
  <si>
    <t>Topologia dos Espaços Métricos T-01</t>
  </si>
  <si>
    <t>1459040-7</t>
  </si>
  <si>
    <t>Elaboração e Correção das provas de Seleção de Monitoria de Álgebra Vetorial</t>
  </si>
  <si>
    <t>Participação em Assembléias Departamentais</t>
  </si>
  <si>
    <t>Representante da UAMat no projeto do programa Prodocência na UFCG</t>
  </si>
  <si>
    <t>Portaria</t>
  </si>
  <si>
    <t>Comissão de Ensino da UAMat</t>
  </si>
  <si>
    <t>Port./UAMat/09/2013</t>
  </si>
  <si>
    <t>FRANCISCO IAN BATISTA</t>
  </si>
  <si>
    <t>Melhoria do Ensino de Graduação no CCT/UFCG</t>
  </si>
  <si>
    <t>IGO MAXWEL PEREIRA ARAÚJO</t>
  </si>
  <si>
    <t>JOSEVÂNIA SOARES DA SILVA</t>
  </si>
  <si>
    <t>ESTUDO DA LINGUA BRASILEIRA DE SINAIS(LIBRAS)</t>
  </si>
  <si>
    <t>Nailton Souza da Silva</t>
  </si>
  <si>
    <t>ESTÁGIO SUPERVISIONADO II</t>
  </si>
  <si>
    <t>Álgebra Vetorial e Geometria Analítica T-04</t>
  </si>
  <si>
    <t>Cálculo Diferencial e Integral II T-02</t>
  </si>
  <si>
    <t>Prática de Ensino de Matemática II T-01</t>
  </si>
  <si>
    <t>3412577-7</t>
  </si>
  <si>
    <t>Jaime Alves Barbosa Sobrinho</t>
  </si>
  <si>
    <t>XIII Workshop on Partial Differential Equations</t>
  </si>
  <si>
    <t>LNCC/RJ</t>
  </si>
  <si>
    <t>Graduação em Física</t>
  </si>
  <si>
    <t>Graduação em Química</t>
  </si>
  <si>
    <t>Port./UAMat Nº20/2013</t>
  </si>
  <si>
    <t>Port.PROFMAT/CCT/UFCG/No. 004/2011</t>
  </si>
  <si>
    <t>15/03/2011</t>
  </si>
  <si>
    <t>Membro Titular de Banca de Concurso para Professor Efetivo da UAMat/CCT/UFCG</t>
  </si>
  <si>
    <t>Banca examinadora de concurso publico para professor efetivo</t>
  </si>
  <si>
    <t>UAMat/UFCG/Campina Grande-PB</t>
  </si>
  <si>
    <t>26-30/05/14</t>
  </si>
  <si>
    <t>The Vanishing Viscosity Limit for Imcompressible Fluids in Navier-Stokes Equations</t>
  </si>
  <si>
    <t>EDP / Problemas de Evolução</t>
  </si>
  <si>
    <t>Márcia Regina da Silva, Mat 112150005</t>
  </si>
  <si>
    <t xml:space="preserve">Tutoria Acadêmica (Port No.03/2012 - CG/UAME/CCT/UFCG) </t>
  </si>
  <si>
    <t>Vanusa dos Santos Aciole, Mat 112150479</t>
  </si>
  <si>
    <t>Roziel Cassiano da Silva, Mat 112150748</t>
  </si>
  <si>
    <t>13/06/2011</t>
  </si>
  <si>
    <t>Tutoria</t>
  </si>
  <si>
    <t>Álgebra Vetorial e Geomtria Analítica T-13</t>
  </si>
  <si>
    <t>Introdução aos Métodos Numéricos T-01</t>
  </si>
  <si>
    <t>O Computador como Instrumento de Ensino T-01</t>
  </si>
  <si>
    <t>0337185-7</t>
  </si>
  <si>
    <t>Jefferson Abrantes dos Santos</t>
  </si>
  <si>
    <t>Luciana Roze de Freitas</t>
  </si>
  <si>
    <t>Participacao na Banca de defsa de TCC-PROFMAT de Flavio Franklin Fidelis</t>
  </si>
  <si>
    <t>UFJF</t>
  </si>
  <si>
    <t>Revisão de artigos científicos em periodicos internacionais (EJDE)</t>
  </si>
  <si>
    <t>Revisão de artigos científicos em periodicos internacionais (BVP)</t>
  </si>
  <si>
    <t>Graduação em Economia</t>
  </si>
  <si>
    <t>Port./UAME/</t>
  </si>
  <si>
    <t>Port./UAMat Nº30/2013</t>
  </si>
  <si>
    <t>Coordenador Administrativo</t>
  </si>
  <si>
    <t>Flavio F. F. Alves, J. A. Santos, Estudo Sobre o conceito de volume, TCC do PROFMAT/UFCG, 2014.</t>
  </si>
  <si>
    <t>Equações diferenciais parciais elíipticas não-lineares sobre espaços de Orlicz</t>
  </si>
  <si>
    <t>Equações diferenciais parciais elípticas com não-linearidade descontínua</t>
  </si>
  <si>
    <t>010/01/2012</t>
  </si>
  <si>
    <t xml:space="preserve">Equações diferenciais parciais elíipticas </t>
  </si>
  <si>
    <t xml:space="preserve">Equações diferenciais parciais elípticas </t>
  </si>
  <si>
    <t>Flávio Franklin Fidelis Alves</t>
  </si>
  <si>
    <t>Estudo Sobre o conceito de volume.</t>
  </si>
  <si>
    <t>Juarez Cavalcante Brito Júnior</t>
  </si>
  <si>
    <t>Análise Real</t>
  </si>
  <si>
    <t>Análise I T-01</t>
  </si>
  <si>
    <t>Matemática Aplicada à Administração II T-01</t>
  </si>
  <si>
    <t>Métodos Quantitativos I T-01</t>
  </si>
  <si>
    <t>1736841-1</t>
  </si>
  <si>
    <t>Jesualdo Gomes das Chagas</t>
  </si>
  <si>
    <t>PIC - 9o Programa de Iniciação Científica</t>
  </si>
  <si>
    <t>Reuniões departamenteais e de equipes de disciplinas</t>
  </si>
  <si>
    <t>Orientador da Aluna Chirlane Alves Santos no Programa de Iniciaçlão Científica Júnior</t>
  </si>
  <si>
    <t>Elaboração do projeto TREINANDO TALENTOS PARA AS CIÊNCIAS EXATAS E TECNOLOGIA</t>
  </si>
  <si>
    <t>Graduação em Engenharia de Materiais</t>
  </si>
  <si>
    <t>Graduação em Engenharia Mecânica</t>
  </si>
  <si>
    <t>Participação em câmara departamental como titular, exceto membros natos</t>
  </si>
  <si>
    <t>Port./UAMat Nº22/2013</t>
  </si>
  <si>
    <t>Port./UAMat Nº23/2013</t>
  </si>
  <si>
    <t>Coordenação do Curso PARFOR DE Matemática</t>
  </si>
  <si>
    <t>Defesa de estágio Supervisionado do Aluno Renê Brito de Maria</t>
  </si>
  <si>
    <t>Defesa de estágio Supervisionado do Aluno Nailton Souza da Silva</t>
  </si>
  <si>
    <t>Defesa de estágio Supervisionado do Aluno Érica Vicente de Souza</t>
  </si>
  <si>
    <t>UAMat</t>
  </si>
  <si>
    <t>Professor</t>
  </si>
  <si>
    <t>Olimpíada Campinense de Matemática</t>
  </si>
  <si>
    <t xml:space="preserve">Colaborador </t>
  </si>
  <si>
    <t>Eventual</t>
  </si>
  <si>
    <t>José Eraldo da Silva</t>
  </si>
  <si>
    <t>Estágio Supervisionado II</t>
  </si>
  <si>
    <t>Camila Paulino Marques</t>
  </si>
  <si>
    <t>Estágio Supervisionado I e II</t>
  </si>
  <si>
    <t>Renê Brito de Maria</t>
  </si>
  <si>
    <t>Estágio Supervisionado III</t>
  </si>
  <si>
    <t>Ruy Barbosa de Andrade</t>
  </si>
  <si>
    <t>Cálculo Diferencial e Integral I (Novo) T-01</t>
  </si>
  <si>
    <t>Cálculo Diferencial e Integral I (Novo) T-05</t>
  </si>
  <si>
    <t>Matem. P/ o Ens. Médio I: Uma abord. Crítica T-01</t>
  </si>
  <si>
    <t>2521330</t>
  </si>
  <si>
    <t>Andressa da Silva Venâncio</t>
  </si>
  <si>
    <t>PET Conexões</t>
  </si>
  <si>
    <t>Evanildo Rodrigues de Sousa Júnior (mat. 113210329)</t>
  </si>
  <si>
    <t>Monitor de Cálculo I</t>
  </si>
  <si>
    <t>Graduação em Engenharia de Produção</t>
  </si>
  <si>
    <t>Port./UAMat Nº24/2013</t>
  </si>
  <si>
    <t>Comissão de Avaliação de Estágio Probatório do Prof Bruno Sérgio de Vasconcelos</t>
  </si>
  <si>
    <t>Comissão de Avaliação de Estágio Probatório do Prof Kennerson Nascimento</t>
  </si>
  <si>
    <t>Port./UAME/01/2012</t>
  </si>
  <si>
    <t>Port./UAME/02/2012</t>
  </si>
  <si>
    <t>Vice-Diretor do CCT</t>
  </si>
  <si>
    <t>R/SRH/No.4181</t>
  </si>
  <si>
    <t>Banca do aluno Luiz Fernando de Moraes</t>
  </si>
  <si>
    <t>Banca do aluno Nivaldo Victor da Silva</t>
  </si>
  <si>
    <t>Banca do aluno Ricardo Sávio Aguiar</t>
  </si>
  <si>
    <t>Banca do aluno Nercionildo Pereira Vaz</t>
  </si>
  <si>
    <t>Banca do aluno Vandenberg Gouveia Dias</t>
  </si>
  <si>
    <t>Banca examinadora de TCC do Mestrado Profissional</t>
  </si>
  <si>
    <t>UFMT</t>
  </si>
  <si>
    <t>Olimpíada Brasileira de Matemática das Escolas Públicas</t>
  </si>
  <si>
    <t>Ensino</t>
  </si>
  <si>
    <t>Alunos e professores da Rede Pública de Ensino</t>
  </si>
  <si>
    <t>As origens do Cálculo Diferencial e Integral</t>
  </si>
  <si>
    <t>Wederson Santos Silva</t>
  </si>
  <si>
    <t>Números Racionais e Irracionais</t>
  </si>
  <si>
    <t>Carlos Vinicius Alves Minervino</t>
  </si>
  <si>
    <t>Pedro Moreira Dantas Neto</t>
  </si>
  <si>
    <t>PICME/OBMEP : Medalhistas Olimpíadas</t>
  </si>
  <si>
    <t>Introdução à História da Matemática T-01</t>
  </si>
  <si>
    <t>Matemática Aplicada à Administração I T-01</t>
  </si>
  <si>
    <t>1030217-2</t>
  </si>
  <si>
    <t>Josefa Itailma da Rocha</t>
  </si>
  <si>
    <t>Brenda Lorray Cordeiro Silva</t>
  </si>
  <si>
    <t>Cálculo Diferencial e Integral I T-01</t>
  </si>
  <si>
    <t>Cálculo Diferencial e Integral I T-02</t>
  </si>
  <si>
    <t>USP</t>
  </si>
  <si>
    <t>Preparação de Tese de Doutorado</t>
  </si>
  <si>
    <t>2052171</t>
  </si>
  <si>
    <t>Auxiliar</t>
  </si>
  <si>
    <t>José Fernando Leite Aires</t>
  </si>
  <si>
    <t>J. F. L. Aires &amp; M. A. S. Souto, Existence of solutions for a quasilinear Schrödinger equation with vanishing potentials, J. Math. Anal. Appl., 416 (2014), 924-946.</t>
  </si>
  <si>
    <t>J. F. L. AIRES, Existência de soluções para equações de Schrödinger quasilineares com potencial se anulando no infinito, Tese de Doutorado, UFPB/UFCG, 2014.</t>
  </si>
  <si>
    <t>Tese do docente defendida e aprovada.</t>
  </si>
  <si>
    <t>Lógica Aplicada à Matemática - T01</t>
  </si>
  <si>
    <t>Prática de Ensino em Matemática I</t>
  </si>
  <si>
    <t>1545861</t>
  </si>
  <si>
    <t>Joseilson Raimundo de Lima</t>
  </si>
  <si>
    <t>UFCG (Cuité)</t>
  </si>
  <si>
    <t>Participação de Banca examinadora de TTC</t>
  </si>
  <si>
    <t>Apresentação de Poster</t>
  </si>
  <si>
    <t>XVIII Escola de Geometria Diferencial</t>
  </si>
  <si>
    <t>internacional</t>
  </si>
  <si>
    <t>Pós-Graduação em Meteorologia</t>
  </si>
  <si>
    <t>Graduação em Engenharia Elétrica</t>
  </si>
  <si>
    <t>Port./UAMat Nº36/2013</t>
  </si>
  <si>
    <t>Port./UAMat Nº21/2013</t>
  </si>
  <si>
    <t>Coordenação do Curso de Licenciatura em Matemática Noturno</t>
  </si>
  <si>
    <t>Banca examinadora de estágio da Aluna Jôrdana</t>
  </si>
  <si>
    <t>Banca examinadora de estágio da Aluna Poliana</t>
  </si>
  <si>
    <t>Banca examinadora de TCC</t>
  </si>
  <si>
    <t>UAMAT/UFCG</t>
  </si>
  <si>
    <t>Carlos A. P. Silva, J. R. de Lima, Sobre a Rigidez de Hipersuperfícies tipo-espaço imersa no steady state space, Dissertação de mestrado do PPGMat, 2014.</t>
  </si>
  <si>
    <t>Dissertação de mestrado defendida e aprovada sob a orientação do docente.</t>
  </si>
  <si>
    <t>Subvariedades Semi-Riemannianas</t>
  </si>
  <si>
    <t>Carlos Antonio Pereira da Silva</t>
  </si>
  <si>
    <t>Sobre a Rigidez de Hipersuperfícies tipo-espaço imersa no steady state space</t>
  </si>
  <si>
    <t>Daniel Alves de Lima</t>
  </si>
  <si>
    <t>MELHORIA DO ENSINO DE GRADUAÇÃO NO  CCT/UFCG (Monitoria)</t>
  </si>
  <si>
    <t>Jôrdana Silva de Farias</t>
  </si>
  <si>
    <t>concluido</t>
  </si>
  <si>
    <t>concluído</t>
  </si>
  <si>
    <t>trabalho de conclusão de curso</t>
  </si>
  <si>
    <t>Cálculo Diferencial e Integral II (Novo) T-04</t>
  </si>
  <si>
    <t>Cálculo Diferencial e Integral III (Novo) T-02</t>
  </si>
  <si>
    <t>1314918-9</t>
  </si>
  <si>
    <t>José Lindomberg Possiano Barreiro</t>
  </si>
  <si>
    <t>Participações em Assembléias Departamentais</t>
  </si>
  <si>
    <t>Processos de revisão de provas</t>
  </si>
  <si>
    <t>Graduação em Engenharia de Minas</t>
  </si>
  <si>
    <t>Coordenação do Laboratório de Informática (LIDME) da UAMat</t>
  </si>
  <si>
    <t>Comisão de Avaliação de Estágio Probatório do Prof. Rodrigo Cohen Mota Nemer</t>
  </si>
  <si>
    <t>Port/UAMat/CCT/UFCG/No21/2014</t>
  </si>
  <si>
    <t>Port/UAMat/CCT/UFCG/No22/2014</t>
  </si>
  <si>
    <t>Coordenador da Disciplina Álgebra Linear I</t>
  </si>
  <si>
    <t>Comisão responsável pelos trabalhos de reformulação e atualização da página eletrônica da UAMat</t>
  </si>
  <si>
    <t>André Luís Barbosa Rodrigues</t>
  </si>
  <si>
    <t>Melhoria do Ensino de Graduação do CCT/UFCG (Álgebra Linear)</t>
  </si>
  <si>
    <t>FLAVIA DO SOCORRO DE SOUSA CARVALHO</t>
  </si>
  <si>
    <t>Melhoria do Ensino de Graduação do CCT/UFCG (Cálculo I)</t>
  </si>
  <si>
    <t>Álgebra Linear I T-02</t>
  </si>
  <si>
    <t>Álgebra Linear I T-06</t>
  </si>
  <si>
    <t>Cálculo Diferencial e Integral I (Cpmp.+Eletr.) T-01</t>
  </si>
  <si>
    <t>2318350-9</t>
  </si>
  <si>
    <t>Emissão de parecerem em processos de equivalência de disciplinas.</t>
  </si>
  <si>
    <t>Elaboração e correção de prova de monitoria de Álgebra Linear</t>
  </si>
  <si>
    <t>Elaboração e correção de prova de monitoria de Álgebra Vetorial e Geometria Analítica</t>
  </si>
  <si>
    <t>Aplicação das provas da Olimpiada Campinense de Matemática</t>
  </si>
  <si>
    <t>Membro da Comissão de Avaliação de Estágio Probatório (Prof. Bruno Sérgio)</t>
  </si>
  <si>
    <t>Membro da Comissão de Avaliação de Estágio Probatório (Prof. Kennerson)</t>
  </si>
  <si>
    <t>PORTARIA/UAME/CCT/UFCG/No. 01/2012</t>
  </si>
  <si>
    <t>PORTARIA/UAME/CCT/UFCG/No. 02/2012</t>
  </si>
  <si>
    <t>Coordenador da Equipe da Disciplina Cálculo Diferencial e Integral III (Novo)</t>
  </si>
  <si>
    <t xml:space="preserve">Allan Dayvison de Lima Marques </t>
  </si>
  <si>
    <t>MELHORIA DO ENSINO DE GRADUAÇÃO NO CCT/UFCG</t>
  </si>
  <si>
    <t xml:space="preserve">Felipe Augusto Sodré Ferreira de Sousa </t>
  </si>
  <si>
    <t>Álgebra Vetorial e Geometria Analítica T-06</t>
  </si>
  <si>
    <t>Álgebra Vetorial e Geometria Analítica T-07</t>
  </si>
  <si>
    <t>Cálculo Diferencial e Integral III (Novo) T-01</t>
  </si>
  <si>
    <t>0332568-5</t>
  </si>
  <si>
    <t>Kennerson Nascimento de Sousa Lima</t>
  </si>
  <si>
    <t>Graduação em Administração</t>
  </si>
  <si>
    <t>Port./UAMat Nº35/2013</t>
  </si>
  <si>
    <t>PROEXT/MEC/SESu/UAMat/Olimpíadas de Mateamática: Inclusão Social por Meio da Difusão do Conhecimento</t>
  </si>
  <si>
    <t>PROBEX/27° Olimpíada Campinense de Matemática</t>
  </si>
  <si>
    <t>Bruna Barbosa de Souza</t>
  </si>
  <si>
    <t>Iniciação Científica</t>
  </si>
  <si>
    <t>Matheus Duarte Barbosa</t>
  </si>
  <si>
    <t xml:space="preserve"> Monitoria da disciplina Álagebra Linear I</t>
  </si>
  <si>
    <t>Álgebra Linear I T-03</t>
  </si>
  <si>
    <t>Álgebra Linear I T-05</t>
  </si>
  <si>
    <t>Cálculo Diferencial e Integral I T-03</t>
  </si>
  <si>
    <t>1730949</t>
  </si>
  <si>
    <t>Leomaques Francisco Silva Bernardo</t>
  </si>
  <si>
    <t>UNICAMP</t>
  </si>
  <si>
    <t>Nº 2000 publicada em 16/07/2014</t>
  </si>
  <si>
    <t>Luiz Antônio da Silva Medeiros</t>
  </si>
  <si>
    <t xml:space="preserve"> Graduação em Administração</t>
  </si>
  <si>
    <t>Membro da Comissão de Avaliação do PPP dos Cursos de Matemática da UFCG</t>
  </si>
  <si>
    <t>Pos Graduação em Matemática - Mestrado Profissional (PROFMAT)</t>
  </si>
  <si>
    <t>PORTARIA/UAME/CCT/UFCG/Nº40/2012</t>
  </si>
  <si>
    <t>Coordenador do LAPEM</t>
  </si>
  <si>
    <t>Tutor do Grupo PET-Conexões de Saberes</t>
  </si>
  <si>
    <t>Port. UAME/CCT Nº47/2012</t>
  </si>
  <si>
    <t xml:space="preserve">Equações do Segundo Grau e Mudança de Variáveis - Márcio Vieira da Silva </t>
  </si>
  <si>
    <t>UFRN</t>
  </si>
  <si>
    <t>Resolução das avaliações aplicadas em semestres anteriors de Cálculo Diferencial e Integral I</t>
  </si>
  <si>
    <t>Participação em equipe executora e projetos de monitoria,  PET, PIBID, PIBITI, etc..  no âmbito do Departamento ou Curso</t>
  </si>
  <si>
    <t>Matematica na Escola Publica PET - Conexoes de Saberes Edital 09</t>
  </si>
  <si>
    <t>Alunos da rede pública de ensino e alunos dos gradução da UFCG</t>
  </si>
  <si>
    <t>Renato Silva Pereira</t>
  </si>
  <si>
    <t>Aliandro Alexandre Serafim</t>
  </si>
  <si>
    <t>PET Conexões de Saberes: Matemática e Estatística</t>
  </si>
  <si>
    <t>Bruna Emanuelly Pereira Lucena</t>
  </si>
  <si>
    <t>Fabiano da Silva Costa</t>
  </si>
  <si>
    <t>Daniel Barbosa de Oliveira</t>
  </si>
  <si>
    <t>Álgebra Vetorial e Geometria Analítica T-05</t>
  </si>
  <si>
    <t>Laboratório de Ensino de Matemática T-01</t>
  </si>
  <si>
    <t>1694878-3</t>
  </si>
  <si>
    <t>Josevânia Soares da Silva</t>
  </si>
  <si>
    <t>Gerusa Balbino Sales</t>
  </si>
  <si>
    <t>Laise Dias Alves Araújo</t>
  </si>
  <si>
    <t>Luiz Antônio da Silva Medeiros(Cont1)</t>
  </si>
  <si>
    <t>Jaciene Macena da Silva</t>
  </si>
  <si>
    <t>Vitor Afonso Monteiro Trajano</t>
  </si>
  <si>
    <t>Kaline Ambrósio da Fonseca</t>
  </si>
  <si>
    <t>Marcia Regina da Silva</t>
  </si>
  <si>
    <t>Luiz Antônio da Silva Medeiros(Cont2)</t>
  </si>
  <si>
    <t>Fabrício Ramalho de Carvalho Júnior</t>
  </si>
  <si>
    <t>José Pereira Gomes</t>
  </si>
  <si>
    <t>Luiz Antônio da Silva Medeiros(Cont3)</t>
  </si>
  <si>
    <t>Yuri Silva do Nascimento</t>
  </si>
  <si>
    <t>Luiz Antônio da Silva Medeiros(Cont4)</t>
  </si>
  <si>
    <t>Marcelo Carvalho Ferreira</t>
  </si>
  <si>
    <t>Colegiado de curso: Engenharia de Produção</t>
  </si>
  <si>
    <t>Colegiado de curso: Engenharia Elétrica</t>
  </si>
  <si>
    <t>Colegiado de curso: Estatística</t>
  </si>
  <si>
    <t>Portaria UAMat /CCT/UFCG/Nº12/2014</t>
  </si>
  <si>
    <t>Portaria UAMat/CCT/UFCG/Nº11/2014</t>
  </si>
  <si>
    <t>Portaria UAMat/CCT/UFCG/Nº10/2014</t>
  </si>
  <si>
    <t>Coordenador do Bacharelado em Matemática</t>
  </si>
  <si>
    <t>A evolução histórica da resolução das Equações Algébricas</t>
  </si>
  <si>
    <t>Sequencia de Fibonacci e a Geometria da vida</t>
  </si>
  <si>
    <t>O Teorema da Aplicação Inversa</t>
  </si>
  <si>
    <t>Equações Diferenciais Ordinárias: um resultado de existência e alguns critérios não usuais de unicidade de solução</t>
  </si>
  <si>
    <t>Existência, multiplicidade e perfil de soluções para equações diferenciais elípticas com crescimento nonstandard e com falta de compacidade</t>
  </si>
  <si>
    <t>Equações Diferenciais envovendo o p(x)-laplaciano</t>
  </si>
  <si>
    <t>Geovane Patricio Fernandes</t>
  </si>
  <si>
    <t>Análise em Fractais</t>
  </si>
  <si>
    <t>Isaque Soares</t>
  </si>
  <si>
    <t>Uma Introdução às Equações Elípticas</t>
  </si>
  <si>
    <t>Sammy Jackson</t>
  </si>
  <si>
    <t>Suspenso</t>
  </si>
  <si>
    <t>PIBIC</t>
  </si>
  <si>
    <t>Análise II T-01</t>
  </si>
  <si>
    <t>Cálculo Diferencial e Integral I (Comp.+Elétr.) T-02</t>
  </si>
  <si>
    <t>Cálculo Diferencial e Integral I (Comp.+Elétr.) T-03</t>
  </si>
  <si>
    <t>Marco Antonio Lázaro Velásquez</t>
  </si>
  <si>
    <t>Visita técnica</t>
  </si>
  <si>
    <t>Jonatan Floriano da Silva</t>
  </si>
  <si>
    <t xml:space="preserve">Participacao na Banca de Mestardo de Jamilly Lourêdo Rocha e de Carlos Antônio Pereira da Silva </t>
  </si>
  <si>
    <t>UFC</t>
  </si>
  <si>
    <t xml:space="preserve">Palestra: "On the stability of hypersurfaces in space forms" </t>
  </si>
  <si>
    <t>Departamento de Matemática-UnB</t>
  </si>
  <si>
    <t>Coordenador do Curso de Bacherelado (Diurno) em Matemática da UFCG</t>
  </si>
  <si>
    <t xml:space="preserve">Participação da seleção de alunos para o Mestrado Acadêmico do PPGMat -Semestre 2014.1 </t>
  </si>
  <si>
    <t xml:space="preserve">Participação da seleção de alunos para o Mestrado Acadêmico do PPGMat -Semestre 2014.2 </t>
  </si>
  <si>
    <t xml:space="preserve">Participação na banca de dissertação de Jamilly Lourêdo Rocha </t>
  </si>
  <si>
    <t>UAMat - UFCG</t>
  </si>
  <si>
    <t>H. de Lima ; J. R. de Lima ; Marco A. L. Velásquez . On the nullity of conformal Killing graphs in foliated Riemannian spaces. Aequationes Mathematicae (Print), v. 87, p. 285-299, 2014.</t>
  </si>
  <si>
    <t>H. de Lima ; Marco A. L. Velásquez . "Uniqueness of complete spacelike hypersurfaces via their higher order mean curvatures in a conformally stationary spacetime". Mathematische Nachrichten, p. n/a-n/a, 2014.</t>
  </si>
  <si>
    <t>Jamilly L. Rocha, M. A. L. Velasquez, Teoremas de Rigidez no Espaço Hiperbólico, Dissertacao de mestrado do PPGMat, 2014.</t>
  </si>
  <si>
    <t>r-Estabilidade de Hipersuperfícies tipo-espaço em Variedades de Lorentz Conformemente Estacionários</t>
  </si>
  <si>
    <t>Resultados tipo-Bernstein em Variedades de Lorentz Conformemente Estacionárias</t>
  </si>
  <si>
    <t xml:space="preserve">Caracterização de Hipersuperfícies de Weingarten Lineares </t>
  </si>
  <si>
    <t xml:space="preserve">Caracterização de Dominios Euclidianos, Hiperbólicos e Esféricos em ambientes semi-Riemannianos </t>
  </si>
  <si>
    <t>Geometria  Diferencial</t>
  </si>
  <si>
    <t>Fabio Reis do Santos</t>
  </si>
  <si>
    <t xml:space="preserve">a de finir </t>
  </si>
  <si>
    <t>Jamilly Lourêdo Rocha</t>
  </si>
  <si>
    <t>Teoremas de Rigidez para Hipersuperfícies no Espaço Hiperbólico</t>
  </si>
  <si>
    <t>08/082014</t>
  </si>
  <si>
    <t>Variedades Diferenciáveis</t>
  </si>
  <si>
    <t>Fundamentos de Cálculo</t>
  </si>
  <si>
    <t>Introdução à Geometria Diferencial T-01</t>
  </si>
  <si>
    <t>Marco Aurélio Soares Souto</t>
  </si>
  <si>
    <t>Giovany de Jesus Malcher de Figueiredo</t>
  </si>
  <si>
    <t>Banca da deefsa da tese de José Fernado A. Leite</t>
  </si>
  <si>
    <t xml:space="preserve"> Olivaine Santana de Queiroz  (UnB),</t>
  </si>
  <si>
    <t xml:space="preserve">Uberlândio Batista Severo </t>
  </si>
  <si>
    <t>Sérgio Henrique Monari Soares</t>
  </si>
  <si>
    <t>UFPA</t>
  </si>
  <si>
    <t>USP-Scarlos</t>
  </si>
  <si>
    <t>CAPES-PROAP</t>
  </si>
  <si>
    <t>CAPES/PROAP</t>
  </si>
  <si>
    <t>CNPq Casadinho/PROCAD</t>
  </si>
  <si>
    <t>Workshop em Matemática</t>
  </si>
  <si>
    <t>Port./UAMat Nº32/2013</t>
  </si>
  <si>
    <t>Vice-Coordenador do Doutorado Associado UFCG/UFPB</t>
  </si>
  <si>
    <t>Portaria R/SRH/1226</t>
  </si>
  <si>
    <t xml:space="preserve"> Participação em banca de Jessyca Lange Ferreira Melo</t>
  </si>
  <si>
    <t>Banca examinadora de tese de doutorado</t>
  </si>
  <si>
    <t>Alves, C.; Delgado. M; Souto, M.; Suarez A., Existence of positive solution of a nonlocal logistic population model, ZAMP (online), 2014</t>
  </si>
  <si>
    <t>Alves, C.; Souto, M., Existence of least energy nodal solution for a Schrödinger-Poisson system in bounded domains, ZAMP (online), 2014</t>
  </si>
  <si>
    <t>Aires, J.; Souto, M., Existence of solutions for a quasilinear Schrödinger equation with vanishing potentials, Journal Math. Anal. and Appl., 608, pp. 924 - 946, 2014</t>
  </si>
  <si>
    <t>Iturriaga, L.; Souto, M.; Ubilla, P., Quasilinear problems involving changing sign nonlinearities without Ambrosetti and Rabinowitz type condition, Proceedings of the Edinburgh Mathematical Society,  10.1017/S0013091513000667, 2014</t>
  </si>
  <si>
    <t>Pesquisa em Equações Diferenciais Parciais (Bolsa PQ - CNPQ 304 652/2011-3)</t>
  </si>
  <si>
    <t>Projeto Casadinho/PROCAD CNPq/CAPES, Proc. 552.464/2011-2</t>
  </si>
  <si>
    <t>Interdisciplinar</t>
  </si>
  <si>
    <t>Existência de soluções para equações de Schrödinger quasilineares com potencial se anulando no infinito</t>
  </si>
  <si>
    <t>Introdução à teoria da medida e à integral de Lebesgue</t>
  </si>
  <si>
    <t>Equações Diferenciais Parciais I</t>
  </si>
  <si>
    <t>Álgebra Linear II T-01</t>
  </si>
  <si>
    <t>0337123-7</t>
  </si>
  <si>
    <t>Transf.</t>
  </si>
  <si>
    <t>RER</t>
  </si>
  <si>
    <t>Reuniões da UAMat</t>
  </si>
  <si>
    <t>Avaliação Final de Estágio Probatório de Wanderley Ferreira amorim-UAEM</t>
  </si>
  <si>
    <t>Elaboração e Correção das Provas para seleção Monitoria Calculo I</t>
  </si>
  <si>
    <t>Rafael Luis de Carvalho Maia</t>
  </si>
  <si>
    <t>Eloi Nunes Ribeiro Neto</t>
  </si>
  <si>
    <t>Cálculo Diferencial e Integral I (Novo) T-02</t>
  </si>
  <si>
    <t>Cálculo Diferencial e Integral I (Novo) T-07</t>
  </si>
  <si>
    <t>Estruturas Algébricas T-01</t>
  </si>
  <si>
    <t>03369780</t>
  </si>
  <si>
    <t>Rodrigo Cohen Mota Nemer</t>
  </si>
  <si>
    <t>IV Workshop de Teses e Dissertações em Matemática no ICMC</t>
  </si>
  <si>
    <t>José Luando de Brito Santos</t>
  </si>
  <si>
    <t>Equações de Schrödinger não lineares com campo magnético externo</t>
  </si>
  <si>
    <t>Analise Real</t>
  </si>
  <si>
    <t>1554492</t>
  </si>
  <si>
    <t xml:space="preserve">Orientação de estágio supervisionado - Andrezza Farias Viana </t>
  </si>
  <si>
    <t>Graduação em Estatística</t>
  </si>
  <si>
    <t>Port./UAMat Nº18/2013</t>
  </si>
  <si>
    <t>Assessoria de Ensino da UAME</t>
  </si>
  <si>
    <t>Comissão de Avaliação de Estágio Probatório (Prof. Bruno Sergio)</t>
  </si>
  <si>
    <t>Comissão de Avaliação de Estágio Probatório (Prof. Kennerson)</t>
  </si>
  <si>
    <t>Nucleo docente Estruturante</t>
  </si>
  <si>
    <t>Port./UAMat/10/2013</t>
  </si>
  <si>
    <t>Port./UAME/11/2012</t>
  </si>
  <si>
    <t>Defesa do TCC do aluno Alecio Soares Silva</t>
  </si>
  <si>
    <t>Defesa do TCC do aluno Flávio Franklin Fidelis Alves</t>
  </si>
  <si>
    <t>Defesa do TCC do aluno Michelle Noberta Araújo de Oliveira</t>
  </si>
  <si>
    <t>PET-Conexões e Saberes: Matematica na Escola Publica</t>
  </si>
  <si>
    <t>Participação em equipe executora e projetos permanentes institucionais</t>
  </si>
  <si>
    <t>Participação em equipe executora e projetos de monitoria, PROLICEN, PROIN ou PET no âmbito do Departamento ou Curso</t>
  </si>
  <si>
    <t>Métodos numéricos para escoamento de fluidos</t>
  </si>
  <si>
    <t>Matemática aplicada</t>
  </si>
  <si>
    <t xml:space="preserve">Emerson Wagner da Nobrega </t>
  </si>
  <si>
    <t>Revisando a Matemática do Ensino Fundamental  através de uma sequência de tarefas</t>
  </si>
  <si>
    <t>Rivaldo Bezerra de Aquino</t>
  </si>
  <si>
    <t>Estudo de Funções Trigonométricas e suas Aplicações</t>
  </si>
  <si>
    <t>Tópicos de Matemática</t>
  </si>
  <si>
    <t>Soluções Numéricas para EDO</t>
  </si>
  <si>
    <t>Cálculo Diferencial e Integral II T-01</t>
  </si>
  <si>
    <t>Cálculo Diferencial e Integral II T-03</t>
  </si>
  <si>
    <t>Prática de Ensino de Matemática III T-01</t>
  </si>
  <si>
    <t>0335560-6</t>
  </si>
  <si>
    <t>Severino Horácio da Silva</t>
  </si>
  <si>
    <t>Trabalho em projeto de Pesquisa e participação em banca de TCC de PROFMAT</t>
  </si>
  <si>
    <t>Trabalho em projeto de Pesquisa e participação em banca de Dissertação de mestrado</t>
  </si>
  <si>
    <t>Flank David Morais Bezerra</t>
  </si>
  <si>
    <t>Continuidade de estudos em projetos de pesquisas</t>
  </si>
  <si>
    <t>Orientação da aluna Poliana Franque de Oliveira nas componentes curriculares Estágio Supervisionado I, II</t>
  </si>
  <si>
    <t>Orientação da aluna Érica Vicente de Souza na componente curricular Estágio Supervisionado III</t>
  </si>
  <si>
    <t>Membro Suplente da Câmara Superior de Ensino da UFCG</t>
  </si>
  <si>
    <t>Pós-Graduacao em Matematica (Mestrado Academico - Área: Mat. Aplic.)</t>
  </si>
  <si>
    <t>Participação em conselhos superiores como suplente</t>
  </si>
  <si>
    <t>Port./UAME/CCT/67/10</t>
  </si>
  <si>
    <t>Comissão de Avaliação das disciplinas que a UAMat leciona</t>
  </si>
  <si>
    <t>Coordenação do Sub-projeto de Licenciatura em Matemática PIBID/UFCG</t>
  </si>
  <si>
    <t>Portaria/UAME/CCT/UFCG/N.43/2011</t>
  </si>
  <si>
    <t>Portaria Reitoria/UFCG/Nº 122/2014</t>
  </si>
  <si>
    <t>Banca Examinadora do TCC do aluno Hercules do Nascimento Silva</t>
  </si>
  <si>
    <t>Banca Examinadora do TCC do aluno Pedro Paulo Soares de Andrade</t>
  </si>
  <si>
    <t>Banca Examinadora da Dissertação do aluno Jarbas Dantas da Silva</t>
  </si>
  <si>
    <t>Banca Examinadora do TCC do aluno José Ronaldo Alves</t>
  </si>
  <si>
    <t>Banca examinadora de TCC da aluna Loana Araújo Souza</t>
  </si>
  <si>
    <t>Banca examinadora do aluno Damião Ferreira de Paulo</t>
  </si>
  <si>
    <t xml:space="preserve">Banca examinadora do TCC do aluno Breno da Silveira Cardim </t>
  </si>
  <si>
    <t>Participação como referee para revista Differential Equations and Dynamical Systems</t>
  </si>
  <si>
    <t>Comissão de Avaliação do Projeto Pedagógico do Curso de Licenciatura em Matemática</t>
  </si>
  <si>
    <t>Comissão de Avaliação do Projeto Pedagógico do Curso de Bacharelado em Matemática</t>
  </si>
  <si>
    <t>Participação como review para o Mathematical Reviews</t>
  </si>
  <si>
    <t>Comissão de Avaliação dos Projetos Pedagógicos de Cursos em que a UAMat leciona</t>
  </si>
  <si>
    <t>Comissão de Sindicância para apurar denûncia contra discente, conforme Portaria-UAMat-CCT-UFCG-Nº 19-2014</t>
  </si>
  <si>
    <t>Consultoria à revistas técnico-científicas ou artístico-culturais (árbitro)</t>
  </si>
  <si>
    <t>Participação em comissões de assessorias à Administração Colegiada da Unidade</t>
  </si>
  <si>
    <t>03/0312</t>
  </si>
  <si>
    <t>Comportamento assintótico de equações de evolução não locais e não autônomas</t>
  </si>
  <si>
    <t xml:space="preserve">Dinâmica Neural </t>
  </si>
  <si>
    <t xml:space="preserve"> Continuidade de Atratores Globais para equações de evolução não local </t>
  </si>
  <si>
    <t>Sistemas Dinâmicos</t>
  </si>
  <si>
    <t>Equações de Evolução</t>
  </si>
  <si>
    <t>Bruno Arthur Santos de Almeida</t>
  </si>
  <si>
    <t>Comportamento Assintótico para Equação de Campos Neurais em Domínios Limitados</t>
  </si>
  <si>
    <t>Amanda Raissa Araújo de Melo</t>
  </si>
  <si>
    <t>PIBID: Iniciação à Docência</t>
  </si>
  <si>
    <t>Brecia Farias de Medeiros</t>
  </si>
  <si>
    <t>Iniciação à Docência</t>
  </si>
  <si>
    <t>Bruno Santos Pereira</t>
  </si>
  <si>
    <t>Ellen Cristina Barbosa dos Santos</t>
  </si>
  <si>
    <t>PIBID:  Iniciação à Docência</t>
  </si>
  <si>
    <t>Curso de Leitura: Soluções de EDO’s em Espaços de Banach e Aplicações</t>
  </si>
  <si>
    <t>Fundamentos da Geom. Euclidiana Plana T-01</t>
  </si>
  <si>
    <t>3318305</t>
  </si>
  <si>
    <t>Membro do Núcleo Docente Estruturante do Curso de Licenciatura em Matemática</t>
  </si>
  <si>
    <t>Érica Vicente de Sousa</t>
  </si>
  <si>
    <t>Francielli de Brito Lira</t>
  </si>
  <si>
    <t>Janiele de Brito Brasil</t>
  </si>
  <si>
    <t>José Hugo Ferreira da Silva</t>
  </si>
  <si>
    <t>Lucas Matheus da Silva Vieira</t>
  </si>
  <si>
    <t>Poliana Franque de Oliveira</t>
  </si>
  <si>
    <t>Lucas Diego de Lima</t>
  </si>
  <si>
    <t>Luciana Félix da Silva</t>
  </si>
  <si>
    <t>Alex Ramos Borges</t>
  </si>
  <si>
    <t>Álgebra Vetorial e Geometria Analítica T-02</t>
  </si>
  <si>
    <t>Álgebra Vetorial e Geometria Analítica T-11</t>
  </si>
  <si>
    <t>Cálculo Diferencial e Integral III (Elétrica) T-01</t>
  </si>
  <si>
    <t>2074744</t>
  </si>
  <si>
    <t>TP</t>
  </si>
  <si>
    <t>Docente Substituto</t>
  </si>
  <si>
    <t>Ivaldo Maciel de Brito</t>
  </si>
  <si>
    <t>Álgebra Vetorial e Geometria Analítica T-09</t>
  </si>
  <si>
    <t>Cálculo Diferencial e Integral II (Novo) T-02</t>
  </si>
  <si>
    <t>Cálculo Diferencial e Integral II (Novo) T-03</t>
  </si>
  <si>
    <t>9334047</t>
  </si>
  <si>
    <t>Graduado</t>
  </si>
  <si>
    <t>Álgebra Linear I T-01</t>
  </si>
  <si>
    <t>Álgebra Linear I T-04</t>
  </si>
  <si>
    <t>Cálculo Diferencial e Integral II T-04</t>
  </si>
  <si>
    <t>6330796</t>
  </si>
  <si>
    <t>p48</t>
  </si>
  <si>
    <t>p49</t>
  </si>
  <si>
    <t>p50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</si>
</sst>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dd/mm/yy;@"/>
    <numFmt numFmtId="166" formatCode="0.0%"/>
    <numFmt numFmtId="167" formatCode="dd/mm/yy"/>
    <numFmt numFmtId="168" formatCode="0;[Red]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0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165" fontId="3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3" fillId="0" borderId="10" xfId="0" applyNumberFormat="1" applyFont="1" applyBorder="1" applyAlignment="1" applyProtection="1">
      <alignment horizontal="left"/>
      <protection/>
    </xf>
    <xf numFmtId="1" fontId="3" fillId="0" borderId="13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/>
    </xf>
    <xf numFmtId="0" fontId="2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3" fillId="0" borderId="0" xfId="0" applyFont="1" applyAlignment="1" applyProtection="1">
      <alignment/>
      <protection hidden="1"/>
    </xf>
    <xf numFmtId="165" fontId="3" fillId="0" borderId="10" xfId="0" applyNumberFormat="1" applyFont="1" applyBorder="1" applyAlignment="1">
      <alignment horizontal="left"/>
    </xf>
    <xf numFmtId="0" fontId="2" fillId="33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2" fillId="33" borderId="15" xfId="0" applyFont="1" applyFill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3" borderId="17" xfId="0" applyNumberForma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5" fontId="4" fillId="0" borderId="18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3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4" fontId="6" fillId="0" borderId="26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/>
    </xf>
    <xf numFmtId="165" fontId="3" fillId="0" borderId="18" xfId="0" applyNumberFormat="1" applyFont="1" applyBorder="1" applyAlignment="1" applyProtection="1">
      <alignment horizontal="left"/>
      <protection locked="0"/>
    </xf>
    <xf numFmtId="164" fontId="3" fillId="0" borderId="18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65" fontId="3" fillId="0" borderId="17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6" xfId="0" applyFont="1" applyBorder="1" applyAlignment="1">
      <alignment/>
    </xf>
    <xf numFmtId="165" fontId="3" fillId="0" borderId="18" xfId="0" applyNumberFormat="1" applyFont="1" applyBorder="1" applyAlignment="1">
      <alignment horizontal="left"/>
    </xf>
    <xf numFmtId="0" fontId="6" fillId="0" borderId="0" xfId="0" applyFont="1" applyAlignment="1">
      <alignment/>
    </xf>
    <xf numFmtId="165" fontId="3" fillId="0" borderId="28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/>
    </xf>
    <xf numFmtId="165" fontId="3" fillId="0" borderId="28" xfId="0" applyNumberFormat="1" applyFont="1" applyBorder="1" applyAlignment="1">
      <alignment horizontal="left"/>
    </xf>
    <xf numFmtId="0" fontId="0" fillId="0" borderId="11" xfId="0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10" fontId="0" fillId="33" borderId="17" xfId="0" applyNumberFormat="1" applyFont="1" applyFill="1" applyBorder="1" applyAlignment="1" applyProtection="1">
      <alignment horizontal="center"/>
      <protection/>
    </xf>
    <xf numFmtId="10" fontId="0" fillId="33" borderId="11" xfId="0" applyNumberFormat="1" applyFont="1" applyFill="1" applyBorder="1" applyAlignment="1" applyProtection="1">
      <alignment horizontal="center"/>
      <protection/>
    </xf>
    <xf numFmtId="10" fontId="0" fillId="33" borderId="21" xfId="0" applyNumberFormat="1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/>
      <protection/>
    </xf>
    <xf numFmtId="1" fontId="0" fillId="33" borderId="25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33" borderId="24" xfId="0" applyNumberFormat="1" applyFill="1" applyBorder="1" applyAlignment="1" applyProtection="1">
      <alignment horizontal="center"/>
      <protection/>
    </xf>
    <xf numFmtId="1" fontId="0" fillId="0" borderId="21" xfId="0" applyNumberFormat="1" applyFill="1" applyBorder="1" applyAlignment="1" applyProtection="1">
      <alignment horizontal="center"/>
      <protection/>
    </xf>
    <xf numFmtId="10" fontId="0" fillId="33" borderId="23" xfId="0" applyNumberForma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center"/>
      <protection/>
    </xf>
    <xf numFmtId="165" fontId="3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1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37" xfId="0" applyFont="1" applyFill="1" applyBorder="1" applyAlignment="1">
      <alignment horizontal="center"/>
    </xf>
    <xf numFmtId="14" fontId="3" fillId="0" borderId="26" xfId="0" applyNumberFormat="1" applyFont="1" applyBorder="1" applyAlignment="1" applyProtection="1">
      <alignment/>
      <protection locked="0"/>
    </xf>
    <xf numFmtId="0" fontId="0" fillId="33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14" fontId="6" fillId="0" borderId="26" xfId="0" applyNumberFormat="1" applyFont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68" fontId="0" fillId="33" borderId="17" xfId="0" applyNumberFormat="1" applyFont="1" applyFill="1" applyBorder="1" applyAlignment="1" applyProtection="1">
      <alignment horizontal="center"/>
      <protection/>
    </xf>
    <xf numFmtId="168" fontId="0" fillId="33" borderId="10" xfId="0" applyNumberFormat="1" applyFont="1" applyFill="1" applyBorder="1" applyAlignment="1" applyProtection="1">
      <alignment horizontal="center"/>
      <protection/>
    </xf>
    <xf numFmtId="168" fontId="0" fillId="33" borderId="21" xfId="0" applyNumberFormat="1" applyFont="1" applyFill="1" applyBorder="1" applyAlignment="1" applyProtection="1">
      <alignment horizontal="center"/>
      <protection/>
    </xf>
    <xf numFmtId="0" fontId="6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3" fontId="0" fillId="0" borderId="39" xfId="0" applyNumberForma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16" fillId="33" borderId="16" xfId="0" applyFont="1" applyFill="1" applyBorder="1" applyAlignment="1">
      <alignment horizontal="right"/>
    </xf>
    <xf numFmtId="0" fontId="16" fillId="33" borderId="36" xfId="0" applyFont="1" applyFill="1" applyBorder="1" applyAlignment="1">
      <alignment horizontal="right"/>
    </xf>
    <xf numFmtId="0" fontId="16" fillId="33" borderId="35" xfId="0" applyFont="1" applyFill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1" xfId="0" applyBorder="1" applyAlignment="1">
      <alignment horizontal="left"/>
    </xf>
    <xf numFmtId="0" fontId="16" fillId="33" borderId="36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5" fillId="33" borderId="42" xfId="0" applyFont="1" applyFill="1" applyBorder="1" applyAlignment="1" applyProtection="1">
      <alignment horizontal="left" wrapText="1"/>
      <protection/>
    </xf>
    <xf numFmtId="0" fontId="5" fillId="33" borderId="26" xfId="0" applyFont="1" applyFill="1" applyBorder="1" applyAlignment="1" applyProtection="1">
      <alignment horizontal="left" wrapText="1"/>
      <protection/>
    </xf>
    <xf numFmtId="0" fontId="5" fillId="33" borderId="22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43" xfId="0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44" xfId="0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10" fontId="5" fillId="33" borderId="45" xfId="0" applyNumberFormat="1" applyFont="1" applyFill="1" applyBorder="1" applyAlignment="1" applyProtection="1">
      <alignment horizontal="center"/>
      <protection/>
    </xf>
    <xf numFmtId="10" fontId="5" fillId="33" borderId="30" xfId="0" applyNumberFormat="1" applyFont="1" applyFill="1" applyBorder="1" applyAlignment="1" applyProtection="1">
      <alignment horizontal="center"/>
      <protection/>
    </xf>
    <xf numFmtId="10" fontId="5" fillId="33" borderId="21" xfId="0" applyNumberFormat="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10" fontId="5" fillId="33" borderId="18" xfId="0" applyNumberFormat="1" applyFont="1" applyFill="1" applyBorder="1" applyAlignment="1" applyProtection="1">
      <alignment horizontal="center"/>
      <protection/>
    </xf>
    <xf numFmtId="10" fontId="5" fillId="33" borderId="10" xfId="0" applyNumberFormat="1" applyFont="1" applyFill="1" applyBorder="1" applyAlignment="1" applyProtection="1">
      <alignment horizontal="center"/>
      <protection/>
    </xf>
    <xf numFmtId="10" fontId="5" fillId="33" borderId="27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 wrapText="1"/>
      <protection/>
    </xf>
    <xf numFmtId="0" fontId="5" fillId="33" borderId="18" xfId="0" applyFont="1" applyFill="1" applyBorder="1" applyAlignment="1" applyProtection="1">
      <alignment horizontal="left" wrapText="1"/>
      <protection/>
    </xf>
    <xf numFmtId="0" fontId="5" fillId="33" borderId="27" xfId="0" applyFont="1" applyFill="1" applyBorder="1" applyAlignment="1" applyProtection="1">
      <alignment horizontal="left" wrapText="1"/>
      <protection/>
    </xf>
    <xf numFmtId="0" fontId="5" fillId="33" borderId="32" xfId="0" applyFont="1" applyFill="1" applyBorder="1" applyAlignment="1" applyProtection="1">
      <alignment horizontal="left" wrapText="1"/>
      <protection/>
    </xf>
    <xf numFmtId="0" fontId="5" fillId="33" borderId="28" xfId="0" applyFont="1" applyFill="1" applyBorder="1" applyAlignment="1" applyProtection="1">
      <alignment horizontal="left" wrapText="1"/>
      <protection/>
    </xf>
    <xf numFmtId="166" fontId="5" fillId="33" borderId="47" xfId="0" applyNumberFormat="1" applyFont="1" applyFill="1" applyBorder="1" applyAlignment="1" applyProtection="1">
      <alignment horizontal="center"/>
      <protection/>
    </xf>
    <xf numFmtId="166" fontId="5" fillId="33" borderId="3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0" fillId="33" borderId="4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166" fontId="5" fillId="33" borderId="14" xfId="0" applyNumberFormat="1" applyFont="1" applyFill="1" applyBorder="1" applyAlignment="1" applyProtection="1">
      <alignment horizontal="center"/>
      <protection/>
    </xf>
    <xf numFmtId="166" fontId="5" fillId="33" borderId="26" xfId="0" applyNumberFormat="1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top" wrapText="1"/>
      <protection/>
    </xf>
    <xf numFmtId="0" fontId="0" fillId="33" borderId="2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6" fontId="5" fillId="33" borderId="18" xfId="0" applyNumberFormat="1" applyFont="1" applyFill="1" applyBorder="1" applyAlignment="1" applyProtection="1">
      <alignment horizontal="center"/>
      <protection/>
    </xf>
    <xf numFmtId="166" fontId="5" fillId="33" borderId="14" xfId="0" applyNumberFormat="1" applyFont="1" applyFill="1" applyBorder="1" applyAlignment="1" applyProtection="1">
      <alignment horizontal="center" vertical="center"/>
      <protection/>
    </xf>
    <xf numFmtId="166" fontId="0" fillId="0" borderId="26" xfId="0" applyNumberFormat="1" applyBorder="1" applyAlignment="1" applyProtection="1">
      <alignment horizontal="center" vertical="center"/>
      <protection/>
    </xf>
    <xf numFmtId="166" fontId="0" fillId="0" borderId="18" xfId="0" applyNumberFormat="1" applyBorder="1" applyAlignment="1" applyProtection="1">
      <alignment horizontal="center" vertical="center"/>
      <protection/>
    </xf>
    <xf numFmtId="166" fontId="5" fillId="33" borderId="33" xfId="0" applyNumberFormat="1" applyFont="1" applyFill="1" applyBorder="1" applyAlignment="1" applyProtection="1">
      <alignment horizontal="center" vertical="center"/>
      <protection/>
    </xf>
    <xf numFmtId="166" fontId="0" fillId="0" borderId="34" xfId="0" applyNumberFormat="1" applyBorder="1" applyAlignment="1" applyProtection="1">
      <alignment horizontal="center" vertical="center"/>
      <protection/>
    </xf>
    <xf numFmtId="166" fontId="0" fillId="0" borderId="48" xfId="0" applyNumberFormat="1" applyBorder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10" fontId="5" fillId="33" borderId="52" xfId="0" applyNumberFormat="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left" wrapText="1"/>
      <protection/>
    </xf>
    <xf numFmtId="0" fontId="5" fillId="33" borderId="46" xfId="0" applyFont="1" applyFill="1" applyBorder="1" applyAlignment="1" applyProtection="1">
      <alignment horizontal="left" wrapText="1"/>
      <protection/>
    </xf>
    <xf numFmtId="0" fontId="5" fillId="33" borderId="20" xfId="0" applyFont="1" applyFill="1" applyBorder="1" applyAlignment="1" applyProtection="1">
      <alignment horizontal="left"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46" xfId="0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26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5" fillId="33" borderId="33" xfId="0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/>
      <protection/>
    </xf>
    <xf numFmtId="0" fontId="5" fillId="33" borderId="48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0" fontId="3" fillId="33" borderId="34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0" fontId="0" fillId="33" borderId="53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0" fillId="33" borderId="52" xfId="0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0" fillId="33" borderId="35" xfId="0" applyFill="1" applyBorder="1" applyAlignment="1" applyProtection="1">
      <alignment horizontal="left"/>
      <protection/>
    </xf>
    <xf numFmtId="0" fontId="0" fillId="33" borderId="49" xfId="0" applyFill="1" applyBorder="1" applyAlignment="1" applyProtection="1">
      <alignment horizontal="left"/>
      <protection/>
    </xf>
    <xf numFmtId="0" fontId="0" fillId="33" borderId="50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41" xfId="0" applyBorder="1" applyAlignment="1" applyProtection="1">
      <alignment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36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0" fillId="33" borderId="51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 horizontal="center"/>
      <protection/>
    </xf>
    <xf numFmtId="0" fontId="2" fillId="33" borderId="41" xfId="0" applyFont="1" applyFill="1" applyBorder="1" applyAlignment="1" applyProtection="1">
      <alignment horizontal="center"/>
      <protection/>
    </xf>
    <xf numFmtId="14" fontId="3" fillId="33" borderId="57" xfId="0" applyNumberFormat="1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/>
      <protection/>
    </xf>
    <xf numFmtId="0" fontId="0" fillId="33" borderId="52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58" xfId="0" applyFont="1" applyFill="1" applyBorder="1" applyAlignment="1" applyProtection="1">
      <alignment/>
      <protection/>
    </xf>
    <xf numFmtId="0" fontId="0" fillId="33" borderId="39" xfId="0" applyFont="1" applyFill="1" applyBorder="1" applyAlignment="1" applyProtection="1">
      <alignment/>
      <protection/>
    </xf>
    <xf numFmtId="0" fontId="0" fillId="33" borderId="5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60" xfId="0" applyFont="1" applyFill="1" applyBorder="1" applyAlignment="1" applyProtection="1">
      <alignment/>
      <protection/>
    </xf>
    <xf numFmtId="0" fontId="0" fillId="33" borderId="61" xfId="0" applyFill="1" applyBorder="1" applyAlignment="1" applyProtection="1">
      <alignment/>
      <protection/>
    </xf>
    <xf numFmtId="0" fontId="0" fillId="33" borderId="62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0" fillId="0" borderId="5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3" borderId="54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0" fillId="33" borderId="56" xfId="0" applyFill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33" borderId="5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14" fontId="0" fillId="33" borderId="13" xfId="0" applyNumberFormat="1" applyFont="1" applyFill="1" applyBorder="1" applyAlignment="1" applyProtection="1">
      <alignment horizontal="left"/>
      <protection/>
    </xf>
    <xf numFmtId="14" fontId="0" fillId="33" borderId="24" xfId="0" applyNumberFormat="1" applyFont="1" applyFill="1" applyBorder="1" applyAlignment="1" applyProtection="1">
      <alignment horizontal="left"/>
      <protection/>
    </xf>
    <xf numFmtId="14" fontId="0" fillId="33" borderId="10" xfId="0" applyNumberFormat="1" applyFont="1" applyFill="1" applyBorder="1" applyAlignment="1" applyProtection="1">
      <alignment horizontal="left"/>
      <protection/>
    </xf>
    <xf numFmtId="14" fontId="0" fillId="33" borderId="25" xfId="0" applyNumberFormat="1" applyFont="1" applyFill="1" applyBorder="1" applyAlignment="1" applyProtection="1">
      <alignment horizontal="left"/>
      <protection/>
    </xf>
    <xf numFmtId="0" fontId="15" fillId="33" borderId="40" xfId="0" applyFont="1" applyFill="1" applyBorder="1" applyAlignment="1" applyProtection="1">
      <alignment horizontal="left"/>
      <protection/>
    </xf>
    <xf numFmtId="0" fontId="15" fillId="33" borderId="35" xfId="0" applyFont="1" applyFill="1" applyBorder="1" applyAlignment="1" applyProtection="1">
      <alignment horizontal="left"/>
      <protection/>
    </xf>
    <xf numFmtId="0" fontId="15" fillId="33" borderId="41" xfId="0" applyFont="1" applyFill="1" applyBorder="1" applyAlignment="1" applyProtection="1">
      <alignment horizontal="left"/>
      <protection/>
    </xf>
    <xf numFmtId="0" fontId="15" fillId="33" borderId="54" xfId="0" applyFont="1" applyFill="1" applyBorder="1" applyAlignment="1">
      <alignment horizontal="left"/>
    </xf>
    <xf numFmtId="0" fontId="15" fillId="33" borderId="55" xfId="0" applyFont="1" applyFill="1" applyBorder="1" applyAlignment="1">
      <alignment horizontal="left"/>
    </xf>
    <xf numFmtId="0" fontId="15" fillId="33" borderId="56" xfId="0" applyFont="1" applyFill="1" applyBorder="1" applyAlignment="1">
      <alignment horizontal="left"/>
    </xf>
    <xf numFmtId="0" fontId="5" fillId="33" borderId="49" xfId="0" applyFont="1" applyFill="1" applyBorder="1" applyAlignment="1" applyProtection="1">
      <alignment horizontal="left"/>
      <protection/>
    </xf>
    <xf numFmtId="0" fontId="5" fillId="33" borderId="50" xfId="0" applyFont="1" applyFill="1" applyBorder="1" applyAlignment="1" applyProtection="1">
      <alignment horizontal="left"/>
      <protection/>
    </xf>
    <xf numFmtId="0" fontId="5" fillId="33" borderId="51" xfId="0" applyFont="1" applyFill="1" applyBorder="1" applyAlignment="1" applyProtection="1">
      <alignment horizontal="left"/>
      <protection/>
    </xf>
    <xf numFmtId="166" fontId="5" fillId="33" borderId="49" xfId="0" applyNumberFormat="1" applyFont="1" applyFill="1" applyBorder="1" applyAlignment="1" applyProtection="1">
      <alignment horizontal="center"/>
      <protection/>
    </xf>
    <xf numFmtId="166" fontId="5" fillId="33" borderId="51" xfId="0" applyNumberFormat="1" applyFont="1" applyFill="1" applyBorder="1" applyAlignment="1" applyProtection="1">
      <alignment horizontal="center"/>
      <protection/>
    </xf>
    <xf numFmtId="166" fontId="5" fillId="33" borderId="5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12" fillId="33" borderId="43" xfId="0" applyFont="1" applyFill="1" applyBorder="1" applyAlignment="1" applyProtection="1">
      <alignment horizontal="left" vertical="center" wrapText="1"/>
      <protection/>
    </xf>
    <xf numFmtId="0" fontId="12" fillId="33" borderId="36" xfId="0" applyFont="1" applyFill="1" applyBorder="1" applyAlignment="1" applyProtection="1">
      <alignment horizontal="left" vertical="center" wrapText="1"/>
      <protection/>
    </xf>
    <xf numFmtId="0" fontId="12" fillId="33" borderId="44" xfId="0" applyFont="1" applyFill="1" applyBorder="1" applyAlignment="1" applyProtection="1">
      <alignment horizontal="left" vertical="center" wrapText="1"/>
      <protection/>
    </xf>
    <xf numFmtId="0" fontId="2" fillId="33" borderId="63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40" xfId="0" applyFill="1" applyBorder="1" applyAlignment="1" applyProtection="1">
      <alignment horizontal="left"/>
      <protection/>
    </xf>
    <xf numFmtId="0" fontId="0" fillId="33" borderId="41" xfId="0" applyFill="1" applyBorder="1" applyAlignment="1" applyProtection="1">
      <alignment horizontal="left"/>
      <protection/>
    </xf>
    <xf numFmtId="0" fontId="0" fillId="33" borderId="54" xfId="0" applyFill="1" applyBorder="1" applyAlignment="1" applyProtection="1">
      <alignment horizontal="left"/>
      <protection/>
    </xf>
    <xf numFmtId="0" fontId="0" fillId="33" borderId="55" xfId="0" applyFill="1" applyBorder="1" applyAlignment="1" applyProtection="1">
      <alignment horizontal="left"/>
      <protection/>
    </xf>
    <xf numFmtId="0" fontId="0" fillId="33" borderId="56" xfId="0" applyFill="1" applyBorder="1" applyAlignment="1" applyProtection="1">
      <alignment horizontal="left"/>
      <protection/>
    </xf>
    <xf numFmtId="10" fontId="5" fillId="33" borderId="59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43" xfId="0" applyFont="1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33" borderId="49" xfId="0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left"/>
      <protection/>
    </xf>
    <xf numFmtId="0" fontId="5" fillId="33" borderId="36" xfId="0" applyFont="1" applyFill="1" applyBorder="1" applyAlignment="1" applyProtection="1">
      <alignment horizontal="left"/>
      <protection/>
    </xf>
    <xf numFmtId="0" fontId="5" fillId="33" borderId="44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0" fontId="5" fillId="33" borderId="46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10" fontId="5" fillId="33" borderId="28" xfId="0" applyNumberFormat="1" applyFont="1" applyFill="1" applyBorder="1" applyAlignment="1" applyProtection="1">
      <alignment horizontal="center"/>
      <protection/>
    </xf>
    <xf numFmtId="10" fontId="5" fillId="33" borderId="39" xfId="0" applyNumberFormat="1" applyFont="1" applyFill="1" applyBorder="1" applyAlignment="1" applyProtection="1">
      <alignment horizontal="center"/>
      <protection/>
    </xf>
    <xf numFmtId="10" fontId="5" fillId="33" borderId="17" xfId="0" applyNumberFormat="1" applyFont="1" applyFill="1" applyBorder="1" applyAlignment="1" applyProtection="1">
      <alignment horizontal="center"/>
      <protection/>
    </xf>
    <xf numFmtId="10" fontId="5" fillId="33" borderId="20" xfId="0" applyNumberFormat="1" applyFont="1" applyFill="1" applyBorder="1" applyAlignment="1" applyProtection="1">
      <alignment horizontal="center"/>
      <protection/>
    </xf>
    <xf numFmtId="10" fontId="5" fillId="33" borderId="13" xfId="0" applyNumberFormat="1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3" fillId="0" borderId="3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5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36" xfId="0" applyFont="1" applyFill="1" applyBorder="1" applyAlignment="1" applyProtection="1">
      <alignment horizontal="right"/>
      <protection/>
    </xf>
    <xf numFmtId="0" fontId="2" fillId="0" borderId="6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3" fillId="0" borderId="26" xfId="0" applyNumberFormat="1" applyFont="1" applyBorder="1" applyAlignment="1" applyProtection="1">
      <alignment horizontal="left"/>
      <protection locked="0"/>
    </xf>
    <xf numFmtId="0" fontId="3" fillId="0" borderId="18" xfId="0" applyNumberFormat="1" applyFont="1" applyBorder="1" applyAlignment="1" applyProtection="1">
      <alignment horizontal="left"/>
      <protection locked="0"/>
    </xf>
    <xf numFmtId="164" fontId="3" fillId="0" borderId="26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165" fontId="4" fillId="0" borderId="26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3" fillId="0" borderId="26" xfId="0" applyFont="1" applyBorder="1" applyAlignment="1">
      <alignment horizontal="center"/>
    </xf>
    <xf numFmtId="14" fontId="3" fillId="0" borderId="26" xfId="0" applyNumberFormat="1" applyFont="1" applyBorder="1" applyAlignment="1" applyProtection="1">
      <alignment horizontal="left"/>
      <protection locked="0"/>
    </xf>
    <xf numFmtId="14" fontId="3" fillId="0" borderId="18" xfId="0" applyNumberFormat="1" applyFont="1" applyBorder="1" applyAlignment="1" applyProtection="1">
      <alignment horizontal="left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14" fontId="3" fillId="0" borderId="26" xfId="0" applyNumberFormat="1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/>
      <protection locked="0"/>
    </xf>
    <xf numFmtId="0" fontId="0" fillId="33" borderId="1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32" xfId="0" applyBorder="1" applyAlignment="1">
      <alignment horizontal="center"/>
    </xf>
    <xf numFmtId="165" fontId="3" fillId="0" borderId="26" xfId="0" applyNumberFormat="1" applyFont="1" applyBorder="1" applyAlignment="1">
      <alignment horizontal="left"/>
    </xf>
    <xf numFmtId="165" fontId="3" fillId="0" borderId="18" xfId="0" applyNumberFormat="1" applyFont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31" xfId="0" applyBorder="1" applyAlignment="1">
      <alignment horizontal="center"/>
    </xf>
    <xf numFmtId="165" fontId="3" fillId="0" borderId="26" xfId="0" applyNumberFormat="1" applyFont="1" applyBorder="1" applyAlignment="1">
      <alignment horizontal="left"/>
    </xf>
    <xf numFmtId="165" fontId="3" fillId="0" borderId="18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" fillId="0" borderId="10" xfId="0" applyNumberFormat="1" applyFont="1" applyBorder="1" applyAlignment="1" applyProtection="1">
      <alignment horizontal="left"/>
      <protection locked="0"/>
    </xf>
    <xf numFmtId="165" fontId="3" fillId="0" borderId="1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7" fillId="0" borderId="18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49" fontId="0" fillId="33" borderId="15" xfId="0" applyNumberFormat="1" applyFill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49" fontId="0" fillId="33" borderId="36" xfId="0" applyNumberForma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5"/>
          <c:y val="0.1945"/>
          <c:w val="0.42275"/>
          <c:h val="0.61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Resumo!$A$149:$A$165</c:f>
              <c:strCache>
                <c:ptCount val="17"/>
                <c:pt idx="0">
                  <c:v>Afastamentos para capacitação</c:v>
                </c:pt>
                <c:pt idx="1">
                  <c:v>Outros afastamentos</c:v>
                </c:pt>
                <c:pt idx="2">
                  <c:v>Qualificação sem afastamento                                                                    </c:v>
                </c:pt>
                <c:pt idx="3">
                  <c:v>Aulas na graduação</c:v>
                </c:pt>
                <c:pt idx="4">
                  <c:v>Atividades acessórias graduação</c:v>
                </c:pt>
                <c:pt idx="5">
                  <c:v>Aulas na pós-graduação</c:v>
                </c:pt>
                <c:pt idx="6">
                  <c:v>Atividades acessórias na pós-graduação</c:v>
                </c:pt>
                <c:pt idx="7">
                  <c:v>Orientações na graduação</c:v>
                </c:pt>
                <c:pt idx="8">
                  <c:v>Orientações na pós-graduação</c:v>
                </c:pt>
                <c:pt idx="9">
                  <c:v>Pesquisa</c:v>
                </c:pt>
                <c:pt idx="10">
                  <c:v>Extensão   </c:v>
                </c:pt>
                <c:pt idx="11">
                  <c:v>Atividades de apoio acadêmico  </c:v>
                </c:pt>
                <c:pt idx="12">
                  <c:v>Bancas e comissões examinadoras</c:v>
                </c:pt>
                <c:pt idx="13">
                  <c:v>Cargos de direção (CDs e FGs)</c:v>
                </c:pt>
                <c:pt idx="14">
                  <c:v>Atividades administrativas</c:v>
                </c:pt>
                <c:pt idx="15">
                  <c:v>Atividades de representação</c:v>
                </c:pt>
                <c:pt idx="16">
                  <c:v>Outras atividades acadêmicas</c:v>
                </c:pt>
              </c:strCache>
            </c:strRef>
          </c:cat>
          <c:val>
            <c:numRef>
              <c:f>Resumo!$D$149:$D$165</c:f>
              <c:numCache>
                <c:ptCount val="17"/>
                <c:pt idx="0">
                  <c:v>3680</c:v>
                </c:pt>
                <c:pt idx="1">
                  <c:v>720</c:v>
                </c:pt>
                <c:pt idx="2">
                  <c:v>880</c:v>
                </c:pt>
                <c:pt idx="3">
                  <c:v>4665</c:v>
                </c:pt>
                <c:pt idx="4">
                  <c:v>6795</c:v>
                </c:pt>
                <c:pt idx="5">
                  <c:v>841</c:v>
                </c:pt>
                <c:pt idx="6">
                  <c:v>898</c:v>
                </c:pt>
                <c:pt idx="7">
                  <c:v>2032</c:v>
                </c:pt>
                <c:pt idx="8">
                  <c:v>1055</c:v>
                </c:pt>
                <c:pt idx="9">
                  <c:v>2220</c:v>
                </c:pt>
                <c:pt idx="10">
                  <c:v>705</c:v>
                </c:pt>
                <c:pt idx="11">
                  <c:v>236</c:v>
                </c:pt>
                <c:pt idx="12">
                  <c:v>482</c:v>
                </c:pt>
                <c:pt idx="13">
                  <c:v>1160</c:v>
                </c:pt>
                <c:pt idx="14">
                  <c:v>816</c:v>
                </c:pt>
                <c:pt idx="15">
                  <c:v>229</c:v>
                </c:pt>
                <c:pt idx="16">
                  <c:v>846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15</xdr:col>
      <xdr:colOff>523875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0" y="438150"/>
        <a:ext cx="92678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191" t="s">
        <v>283</v>
      </c>
      <c r="B1" s="192"/>
      <c r="C1" s="192"/>
      <c r="D1" s="192"/>
      <c r="E1" s="192"/>
      <c r="F1" s="193"/>
      <c r="G1" s="192"/>
      <c r="H1" s="192"/>
      <c r="I1" s="192"/>
      <c r="J1" s="192"/>
      <c r="K1" s="197" t="s">
        <v>300</v>
      </c>
      <c r="L1" s="197"/>
      <c r="M1" s="197"/>
      <c r="N1" s="197"/>
      <c r="O1" s="197"/>
      <c r="P1" s="198"/>
    </row>
    <row r="2" spans="1:16" ht="16.5" thickBot="1">
      <c r="A2" s="195"/>
      <c r="B2" s="195"/>
      <c r="C2" s="195"/>
      <c r="D2" s="195"/>
      <c r="E2" s="195"/>
      <c r="F2" s="196"/>
      <c r="G2" s="151" t="s">
        <v>74</v>
      </c>
      <c r="H2" s="152" t="s">
        <v>301</v>
      </c>
      <c r="I2" s="194"/>
      <c r="J2" s="195"/>
      <c r="K2" s="195"/>
      <c r="L2" s="195"/>
      <c r="M2" s="195"/>
      <c r="N2" s="195"/>
      <c r="O2" s="195"/>
      <c r="P2" s="195"/>
    </row>
  </sheetData>
  <sheetProtection password="CEFE" sheet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88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34" t="s">
        <v>74</v>
      </c>
      <c r="S3" s="55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ht="13.5" thickBot="1">
      <c r="A6" s="411" t="s">
        <v>28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3"/>
      <c r="M6" s="412" t="s">
        <v>17</v>
      </c>
      <c r="N6" s="412"/>
      <c r="O6" s="412"/>
      <c r="P6" s="412"/>
      <c r="Q6" s="30"/>
      <c r="R6" s="31" t="s">
        <v>19</v>
      </c>
      <c r="S6" s="29" t="s">
        <v>23</v>
      </c>
    </row>
    <row r="7" spans="1:19" ht="12.75">
      <c r="A7" s="421"/>
      <c r="B7" s="421"/>
      <c r="C7" s="421"/>
      <c r="D7" s="421"/>
      <c r="E7" s="421"/>
      <c r="F7" s="421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32" customFormat="1" ht="12.75" customHeight="1">
      <c r="A8" s="388" t="s">
        <v>162</v>
      </c>
      <c r="B8" s="387"/>
      <c r="C8" s="387"/>
      <c r="D8" s="387"/>
      <c r="E8" s="387"/>
      <c r="F8" s="389"/>
      <c r="G8" s="404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</row>
    <row r="9" spans="1:19" s="3" customFormat="1" ht="13.5" customHeight="1">
      <c r="A9" s="418" t="s">
        <v>418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 t="s">
        <v>419</v>
      </c>
      <c r="N9" s="418"/>
      <c r="O9" s="418"/>
      <c r="P9" s="418"/>
      <c r="Q9" s="418"/>
      <c r="R9" s="33">
        <v>40909</v>
      </c>
      <c r="S9" s="33" t="s">
        <v>306</v>
      </c>
    </row>
    <row r="10" spans="1:19" s="3" customFormat="1" ht="11.25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</row>
    <row r="11" spans="1:19" s="32" customFormat="1" ht="12.75" customHeight="1">
      <c r="A11" s="388" t="s">
        <v>609</v>
      </c>
      <c r="B11" s="387"/>
      <c r="C11" s="387"/>
      <c r="D11" s="387"/>
      <c r="E11" s="387"/>
      <c r="F11" s="389"/>
      <c r="G11" s="404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</row>
    <row r="12" spans="1:19" s="3" customFormat="1" ht="13.5" customHeight="1">
      <c r="A12" s="418" t="s">
        <v>613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 t="s">
        <v>306</v>
      </c>
      <c r="N12" s="418"/>
      <c r="O12" s="418"/>
      <c r="P12" s="418"/>
      <c r="Q12" s="418"/>
      <c r="R12" s="33">
        <v>41641</v>
      </c>
      <c r="S12" s="33" t="s">
        <v>306</v>
      </c>
    </row>
    <row r="13" spans="1:19" s="3" customFormat="1" ht="11.25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</row>
    <row r="14" spans="1:19" s="32" customFormat="1" ht="12.75" customHeight="1">
      <c r="A14" s="388" t="s">
        <v>681</v>
      </c>
      <c r="B14" s="387"/>
      <c r="C14" s="387"/>
      <c r="D14" s="387"/>
      <c r="E14" s="387"/>
      <c r="F14" s="389"/>
      <c r="G14" s="404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</row>
    <row r="15" spans="1:19" s="3" customFormat="1" ht="13.5" customHeight="1">
      <c r="A15" s="418" t="s">
        <v>690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 t="s">
        <v>306</v>
      </c>
      <c r="N15" s="418"/>
      <c r="O15" s="418"/>
      <c r="P15" s="418"/>
      <c r="Q15" s="418"/>
      <c r="R15" s="33">
        <v>41640</v>
      </c>
      <c r="S15" s="33" t="s">
        <v>306</v>
      </c>
    </row>
    <row r="16" spans="1:19" s="3" customFormat="1" ht="11.25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</row>
    <row r="17" spans="1:19" s="32" customFormat="1" ht="12.75" customHeight="1">
      <c r="A17" s="388" t="s">
        <v>168</v>
      </c>
      <c r="B17" s="387"/>
      <c r="C17" s="387"/>
      <c r="D17" s="387"/>
      <c r="E17" s="387"/>
      <c r="F17" s="389"/>
      <c r="G17" s="404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</row>
    <row r="18" spans="1:19" s="3" customFormat="1" ht="13.5" customHeight="1">
      <c r="A18" s="418" t="s">
        <v>745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 t="s">
        <v>746</v>
      </c>
      <c r="N18" s="418"/>
      <c r="O18" s="418"/>
      <c r="P18" s="418"/>
      <c r="Q18" s="418"/>
      <c r="R18" s="33">
        <v>41641</v>
      </c>
      <c r="S18" s="33">
        <v>43100</v>
      </c>
    </row>
    <row r="19" spans="1:19" s="3" customFormat="1" ht="11.25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</row>
    <row r="20" spans="1:19" s="32" customFormat="1" ht="12.75" customHeight="1">
      <c r="A20" s="388" t="s">
        <v>781</v>
      </c>
      <c r="B20" s="387"/>
      <c r="C20" s="387"/>
      <c r="D20" s="387"/>
      <c r="E20" s="387"/>
      <c r="F20" s="389"/>
      <c r="G20" s="404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</row>
    <row r="21" spans="1:19" s="3" customFormat="1" ht="13.5" customHeight="1">
      <c r="A21" s="418" t="s">
        <v>791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 t="s">
        <v>306</v>
      </c>
      <c r="N21" s="418"/>
      <c r="O21" s="418"/>
      <c r="P21" s="418"/>
      <c r="Q21" s="418"/>
      <c r="R21" s="33">
        <v>41641</v>
      </c>
      <c r="S21" s="33" t="s">
        <v>306</v>
      </c>
    </row>
    <row r="22" spans="1:19" s="3" customFormat="1" ht="11.2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</row>
    <row r="23" spans="1:19" s="32" customFormat="1" ht="12.75" customHeight="1">
      <c r="A23" s="388" t="s">
        <v>860</v>
      </c>
      <c r="B23" s="387"/>
      <c r="C23" s="387"/>
      <c r="D23" s="387"/>
      <c r="E23" s="387"/>
      <c r="F23" s="389"/>
      <c r="G23" s="404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</row>
    <row r="24" spans="1:19" s="3" customFormat="1" ht="13.5" customHeight="1">
      <c r="A24" s="418" t="s">
        <v>306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 t="s">
        <v>306</v>
      </c>
      <c r="N24" s="418"/>
      <c r="O24" s="418"/>
      <c r="P24" s="418"/>
      <c r="Q24" s="418"/>
      <c r="R24" s="33" t="s">
        <v>306</v>
      </c>
      <c r="S24" s="33" t="s">
        <v>306</v>
      </c>
    </row>
    <row r="25" spans="1:19" s="32" customFormat="1" ht="12.75" customHeight="1">
      <c r="A25" s="388" t="s">
        <v>897</v>
      </c>
      <c r="B25" s="387"/>
      <c r="C25" s="387"/>
      <c r="D25" s="387"/>
      <c r="E25" s="387"/>
      <c r="F25" s="389"/>
      <c r="G25" s="404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</row>
    <row r="26" spans="1:19" s="3" customFormat="1" ht="13.5" customHeight="1">
      <c r="A26" s="418" t="s">
        <v>904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 t="s">
        <v>306</v>
      </c>
      <c r="N26" s="418"/>
      <c r="O26" s="418"/>
      <c r="P26" s="418"/>
      <c r="Q26" s="418"/>
      <c r="R26" s="33">
        <v>41852</v>
      </c>
      <c r="S26" s="33" t="s">
        <v>306</v>
      </c>
    </row>
    <row r="27" spans="1:19" s="3" customFormat="1" ht="11.25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</row>
    <row r="28" spans="1:19" s="32" customFormat="1" ht="12.75" customHeight="1">
      <c r="A28" s="388" t="s">
        <v>921</v>
      </c>
      <c r="B28" s="387"/>
      <c r="C28" s="387"/>
      <c r="D28" s="387"/>
      <c r="E28" s="387"/>
      <c r="F28" s="389"/>
      <c r="G28" s="404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</row>
    <row r="29" spans="1:19" s="3" customFormat="1" ht="13.5" customHeight="1">
      <c r="A29" s="418" t="s">
        <v>928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 t="s">
        <v>306</v>
      </c>
      <c r="N29" s="418"/>
      <c r="O29" s="418"/>
      <c r="P29" s="418"/>
      <c r="Q29" s="418"/>
      <c r="R29" s="33">
        <v>41640</v>
      </c>
      <c r="S29" s="33">
        <v>41851</v>
      </c>
    </row>
    <row r="30" spans="1:19" s="3" customFormat="1" ht="11.25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</row>
    <row r="31" spans="1:19" s="32" customFormat="1" ht="12.75" customHeight="1">
      <c r="A31" s="388" t="s">
        <v>949</v>
      </c>
      <c r="B31" s="387"/>
      <c r="C31" s="387"/>
      <c r="D31" s="387"/>
      <c r="E31" s="387"/>
      <c r="F31" s="389"/>
      <c r="G31" s="404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</row>
    <row r="32" spans="1:19" s="3" customFormat="1" ht="13.5" customHeight="1">
      <c r="A32" s="418" t="s">
        <v>962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 t="s">
        <v>963</v>
      </c>
      <c r="N32" s="418"/>
      <c r="O32" s="418"/>
      <c r="P32" s="418"/>
      <c r="Q32" s="418"/>
      <c r="R32" s="33">
        <v>40940</v>
      </c>
      <c r="S32" s="33">
        <v>41640</v>
      </c>
    </row>
  </sheetData>
  <sheetProtection password="CEFE" sheet="1"/>
  <mergeCells count="51">
    <mergeCell ref="A8:F8"/>
    <mergeCell ref="G8:S8"/>
    <mergeCell ref="A9:L9"/>
    <mergeCell ref="M9:Q9"/>
    <mergeCell ref="A11:F11"/>
    <mergeCell ref="G11:S11"/>
    <mergeCell ref="A12:L12"/>
    <mergeCell ref="M12:Q12"/>
    <mergeCell ref="A10:S10"/>
    <mergeCell ref="A13:S13"/>
    <mergeCell ref="A14:F14"/>
    <mergeCell ref="G14:S14"/>
    <mergeCell ref="A15:L15"/>
    <mergeCell ref="M15:Q15"/>
    <mergeCell ref="A16:S16"/>
    <mergeCell ref="A17:F17"/>
    <mergeCell ref="G17:S17"/>
    <mergeCell ref="A18:L18"/>
    <mergeCell ref="M18:Q18"/>
    <mergeCell ref="A19:S19"/>
    <mergeCell ref="A20:F20"/>
    <mergeCell ref="G20:S20"/>
    <mergeCell ref="A21:L21"/>
    <mergeCell ref="M21:Q21"/>
    <mergeCell ref="A22:S22"/>
    <mergeCell ref="A23:F23"/>
    <mergeCell ref="G23:S23"/>
    <mergeCell ref="A24:L24"/>
    <mergeCell ref="M24:Q24"/>
    <mergeCell ref="A25:F25"/>
    <mergeCell ref="G25:S25"/>
    <mergeCell ref="A26:L26"/>
    <mergeCell ref="M26:Q26"/>
    <mergeCell ref="A30:S30"/>
    <mergeCell ref="A31:F31"/>
    <mergeCell ref="G31:S31"/>
    <mergeCell ref="A32:L32"/>
    <mergeCell ref="M32:Q32"/>
    <mergeCell ref="A27:S27"/>
    <mergeCell ref="A28:F28"/>
    <mergeCell ref="G28:S28"/>
    <mergeCell ref="A29:L29"/>
    <mergeCell ref="M29:Q29"/>
    <mergeCell ref="A1:S1"/>
    <mergeCell ref="A2:S2"/>
    <mergeCell ref="A3:D3"/>
    <mergeCell ref="A4:S5"/>
    <mergeCell ref="M6:P6"/>
    <mergeCell ref="A7:S7"/>
    <mergeCell ref="E3:Q3"/>
    <mergeCell ref="A6:L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71</v>
      </c>
      <c r="B3" s="396"/>
      <c r="C3" s="396"/>
      <c r="D3" s="396"/>
      <c r="E3" s="397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34" t="s">
        <v>74</v>
      </c>
      <c r="S3" s="55" t="s">
        <v>301</v>
      </c>
    </row>
    <row r="4" spans="1:19" s="1" customFormat="1" ht="12.75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s="7" customFormat="1" ht="13.5" thickBot="1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</row>
    <row r="6" spans="1:19" ht="13.5" thickBot="1">
      <c r="A6" s="411" t="s">
        <v>27</v>
      </c>
      <c r="B6" s="412"/>
      <c r="C6" s="412"/>
      <c r="D6" s="412"/>
      <c r="E6" s="412"/>
      <c r="F6" s="412"/>
      <c r="G6" s="412"/>
      <c r="H6" s="411" t="s">
        <v>22</v>
      </c>
      <c r="I6" s="412"/>
      <c r="J6" s="412"/>
      <c r="K6" s="412"/>
      <c r="L6" s="412"/>
      <c r="M6" s="412"/>
      <c r="N6" s="412"/>
      <c r="O6" s="412"/>
      <c r="P6" s="412"/>
      <c r="Q6" s="413"/>
      <c r="R6" s="148" t="s">
        <v>254</v>
      </c>
      <c r="S6" s="29" t="s">
        <v>255</v>
      </c>
    </row>
    <row r="7" spans="1:19" s="9" customFormat="1" ht="12.75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</row>
    <row r="8" spans="1:19" s="41" customFormat="1" ht="14.25" customHeight="1">
      <c r="A8" s="424" t="s">
        <v>153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</row>
    <row r="9" spans="1:19" s="3" customFormat="1" ht="13.5" customHeight="1">
      <c r="A9" s="418" t="s">
        <v>321</v>
      </c>
      <c r="B9" s="418"/>
      <c r="C9" s="418"/>
      <c r="D9" s="418"/>
      <c r="E9" s="418"/>
      <c r="F9" s="418"/>
      <c r="G9" s="418"/>
      <c r="H9" s="418" t="s">
        <v>322</v>
      </c>
      <c r="I9" s="418"/>
      <c r="J9" s="418"/>
      <c r="K9" s="418"/>
      <c r="L9" s="418"/>
      <c r="M9" s="418"/>
      <c r="N9" s="418"/>
      <c r="O9" s="418"/>
      <c r="P9" s="418"/>
      <c r="Q9" s="418"/>
      <c r="R9" s="33" t="s">
        <v>323</v>
      </c>
      <c r="S9" s="33">
        <v>41884</v>
      </c>
    </row>
    <row r="10" spans="1:19" s="9" customFormat="1" ht="12.75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</row>
    <row r="11" spans="1:19" s="41" customFormat="1" ht="14.25" customHeight="1">
      <c r="A11" s="424" t="s">
        <v>155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</row>
    <row r="12" spans="1:19" s="3" customFormat="1" ht="13.5" customHeight="1">
      <c r="A12" s="418" t="s">
        <v>372</v>
      </c>
      <c r="B12" s="418"/>
      <c r="C12" s="418"/>
      <c r="D12" s="418"/>
      <c r="E12" s="418"/>
      <c r="F12" s="418"/>
      <c r="G12" s="418"/>
      <c r="H12" s="418" t="s">
        <v>373</v>
      </c>
      <c r="I12" s="418"/>
      <c r="J12" s="418"/>
      <c r="K12" s="418"/>
      <c r="L12" s="418"/>
      <c r="M12" s="418"/>
      <c r="N12" s="418"/>
      <c r="O12" s="418"/>
      <c r="P12" s="418"/>
      <c r="Q12" s="418"/>
      <c r="R12" s="33" t="s">
        <v>374</v>
      </c>
      <c r="S12" s="33" t="s">
        <v>306</v>
      </c>
    </row>
    <row r="13" spans="1:19" s="9" customFormat="1" ht="12.75">
      <c r="A13" s="423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</row>
    <row r="14" spans="1:19" s="41" customFormat="1" ht="14.25" customHeight="1">
      <c r="A14" s="424" t="s">
        <v>164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</row>
    <row r="15" spans="1:19" s="3" customFormat="1" ht="13.5" customHeight="1">
      <c r="A15" s="418" t="s">
        <v>497</v>
      </c>
      <c r="B15" s="418"/>
      <c r="C15" s="418"/>
      <c r="D15" s="418"/>
      <c r="E15" s="418"/>
      <c r="F15" s="418"/>
      <c r="G15" s="418"/>
      <c r="H15" s="418" t="s">
        <v>498</v>
      </c>
      <c r="I15" s="418"/>
      <c r="J15" s="418"/>
      <c r="K15" s="418"/>
      <c r="L15" s="418"/>
      <c r="M15" s="418"/>
      <c r="N15" s="418"/>
      <c r="O15" s="418"/>
      <c r="P15" s="418"/>
      <c r="Q15" s="418"/>
      <c r="R15" s="33" t="s">
        <v>499</v>
      </c>
      <c r="S15" s="33">
        <v>41901</v>
      </c>
    </row>
    <row r="16" spans="1:19" s="9" customFormat="1" ht="12.75">
      <c r="A16" s="423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</row>
    <row r="17" spans="1:19" s="41" customFormat="1" ht="14.25" customHeight="1">
      <c r="A17" s="424" t="s">
        <v>523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</row>
    <row r="18" spans="1:19" s="3" customFormat="1" ht="13.5" customHeight="1">
      <c r="A18" s="418" t="s">
        <v>306</v>
      </c>
      <c r="B18" s="418"/>
      <c r="C18" s="418"/>
      <c r="D18" s="418"/>
      <c r="E18" s="418"/>
      <c r="F18" s="418"/>
      <c r="G18" s="418"/>
      <c r="H18" s="418" t="s">
        <v>535</v>
      </c>
      <c r="I18" s="418"/>
      <c r="J18" s="418"/>
      <c r="K18" s="418"/>
      <c r="L18" s="418"/>
      <c r="M18" s="418"/>
      <c r="N18" s="418"/>
      <c r="O18" s="418"/>
      <c r="P18" s="418"/>
      <c r="Q18" s="418"/>
      <c r="R18" s="33" t="s">
        <v>306</v>
      </c>
      <c r="S18" s="33" t="s">
        <v>306</v>
      </c>
    </row>
    <row r="19" spans="1:19" s="9" customFormat="1" ht="12.75">
      <c r="A19" s="423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</row>
    <row r="20" spans="1:19" s="41" customFormat="1" ht="14.25" customHeight="1">
      <c r="A20" s="424" t="s">
        <v>585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</row>
    <row r="21" spans="1:19" s="3" customFormat="1" ht="13.5" customHeight="1">
      <c r="A21" s="418" t="s">
        <v>306</v>
      </c>
      <c r="B21" s="418"/>
      <c r="C21" s="418"/>
      <c r="D21" s="418"/>
      <c r="E21" s="418"/>
      <c r="F21" s="418"/>
      <c r="G21" s="418"/>
      <c r="H21" s="418" t="s">
        <v>306</v>
      </c>
      <c r="I21" s="418"/>
      <c r="J21" s="418"/>
      <c r="K21" s="418"/>
      <c r="L21" s="418"/>
      <c r="M21" s="418"/>
      <c r="N21" s="418"/>
      <c r="O21" s="418"/>
      <c r="P21" s="418"/>
      <c r="Q21" s="418"/>
      <c r="R21" s="33" t="s">
        <v>306</v>
      </c>
      <c r="S21" s="33" t="s">
        <v>306</v>
      </c>
    </row>
    <row r="22" spans="1:19" s="9" customFormat="1" ht="12.75">
      <c r="A22" s="423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</row>
    <row r="23" spans="1:19" s="41" customFormat="1" ht="14.25" customHeight="1">
      <c r="A23" s="424" t="s">
        <v>657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</row>
    <row r="24" spans="1:19" s="3" customFormat="1" ht="13.5" customHeight="1">
      <c r="A24" s="418" t="s">
        <v>665</v>
      </c>
      <c r="B24" s="418"/>
      <c r="C24" s="418"/>
      <c r="D24" s="418"/>
      <c r="E24" s="418"/>
      <c r="F24" s="418"/>
      <c r="G24" s="418"/>
      <c r="H24" s="418" t="s">
        <v>666</v>
      </c>
      <c r="I24" s="418"/>
      <c r="J24" s="418"/>
      <c r="K24" s="418"/>
      <c r="L24" s="418"/>
      <c r="M24" s="418"/>
      <c r="N24" s="418"/>
      <c r="O24" s="418"/>
      <c r="P24" s="418"/>
      <c r="Q24" s="418"/>
      <c r="R24" s="33" t="s">
        <v>667</v>
      </c>
      <c r="S24" s="33" t="s">
        <v>668</v>
      </c>
    </row>
    <row r="25" spans="1:19" s="9" customFormat="1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</row>
    <row r="26" spans="1:19" s="41" customFormat="1" ht="14.25" customHeight="1">
      <c r="A26" s="424" t="s">
        <v>705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</row>
    <row r="27" spans="1:19" s="3" customFormat="1" ht="13.5" customHeight="1">
      <c r="A27" s="418" t="s">
        <v>716</v>
      </c>
      <c r="B27" s="418"/>
      <c r="C27" s="418"/>
      <c r="D27" s="418"/>
      <c r="E27" s="418"/>
      <c r="F27" s="418"/>
      <c r="G27" s="418"/>
      <c r="H27" s="418" t="s">
        <v>306</v>
      </c>
      <c r="I27" s="418"/>
      <c r="J27" s="418"/>
      <c r="K27" s="418"/>
      <c r="L27" s="418"/>
      <c r="M27" s="418"/>
      <c r="N27" s="418"/>
      <c r="O27" s="418"/>
      <c r="P27" s="418"/>
      <c r="Q27" s="418"/>
      <c r="R27" s="33" t="s">
        <v>719</v>
      </c>
      <c r="S27" s="33">
        <v>41904</v>
      </c>
    </row>
    <row r="28" spans="1:19" s="3" customFormat="1" ht="13.5" customHeight="1">
      <c r="A28" s="418" t="s">
        <v>717</v>
      </c>
      <c r="B28" s="418"/>
      <c r="C28" s="418"/>
      <c r="D28" s="418"/>
      <c r="E28" s="418"/>
      <c r="F28" s="418"/>
      <c r="G28" s="418"/>
      <c r="H28" s="418" t="s">
        <v>306</v>
      </c>
      <c r="I28" s="418"/>
      <c r="J28" s="418"/>
      <c r="K28" s="418"/>
      <c r="L28" s="418"/>
      <c r="M28" s="418"/>
      <c r="N28" s="418"/>
      <c r="O28" s="418"/>
      <c r="P28" s="418"/>
      <c r="Q28" s="418"/>
      <c r="R28" s="33" t="s">
        <v>719</v>
      </c>
      <c r="S28" s="33">
        <v>41904</v>
      </c>
    </row>
    <row r="29" spans="1:19" s="3" customFormat="1" ht="13.5" customHeight="1">
      <c r="A29" s="418" t="s">
        <v>718</v>
      </c>
      <c r="B29" s="418"/>
      <c r="C29" s="418"/>
      <c r="D29" s="418"/>
      <c r="E29" s="418"/>
      <c r="F29" s="418"/>
      <c r="G29" s="418"/>
      <c r="H29" s="418" t="s">
        <v>306</v>
      </c>
      <c r="I29" s="418"/>
      <c r="J29" s="418"/>
      <c r="K29" s="418"/>
      <c r="L29" s="418"/>
      <c r="M29" s="418"/>
      <c r="N29" s="418"/>
      <c r="O29" s="418"/>
      <c r="P29" s="418"/>
      <c r="Q29" s="418"/>
      <c r="R29" s="33" t="s">
        <v>719</v>
      </c>
      <c r="S29" s="33">
        <v>41904</v>
      </c>
    </row>
    <row r="30" spans="1:19" s="9" customFormat="1" ht="12.75">
      <c r="A30" s="423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</row>
    <row r="31" spans="1:19" s="41" customFormat="1" ht="14.25" customHeight="1">
      <c r="A31" s="424" t="s">
        <v>168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</row>
    <row r="32" spans="1:19" s="3" customFormat="1" ht="13.5" customHeight="1">
      <c r="A32" s="418" t="s">
        <v>747</v>
      </c>
      <c r="B32" s="418"/>
      <c r="C32" s="418"/>
      <c r="D32" s="418"/>
      <c r="E32" s="418"/>
      <c r="F32" s="418"/>
      <c r="G32" s="418"/>
      <c r="H32" s="418" t="s">
        <v>752</v>
      </c>
      <c r="I32" s="418"/>
      <c r="J32" s="418"/>
      <c r="K32" s="418"/>
      <c r="L32" s="418"/>
      <c r="M32" s="418"/>
      <c r="N32" s="418"/>
      <c r="O32" s="418"/>
      <c r="P32" s="418"/>
      <c r="Q32" s="418"/>
      <c r="R32" s="33" t="s">
        <v>753</v>
      </c>
      <c r="S32" s="33">
        <v>41908</v>
      </c>
    </row>
    <row r="33" spans="1:19" s="3" customFormat="1" ht="13.5" customHeight="1">
      <c r="A33" s="418" t="s">
        <v>748</v>
      </c>
      <c r="B33" s="418"/>
      <c r="C33" s="418"/>
      <c r="D33" s="418"/>
      <c r="E33" s="418"/>
      <c r="F33" s="418"/>
      <c r="G33" s="418"/>
      <c r="H33" s="418" t="s">
        <v>752</v>
      </c>
      <c r="I33" s="418"/>
      <c r="J33" s="418"/>
      <c r="K33" s="418"/>
      <c r="L33" s="418"/>
      <c r="M33" s="418"/>
      <c r="N33" s="418"/>
      <c r="O33" s="418"/>
      <c r="P33" s="418"/>
      <c r="Q33" s="418"/>
      <c r="R33" s="33" t="s">
        <v>753</v>
      </c>
      <c r="S33" s="33">
        <v>41909</v>
      </c>
    </row>
    <row r="34" spans="1:19" s="3" customFormat="1" ht="13.5" customHeight="1">
      <c r="A34" s="418" t="s">
        <v>749</v>
      </c>
      <c r="B34" s="418"/>
      <c r="C34" s="418"/>
      <c r="D34" s="418"/>
      <c r="E34" s="418"/>
      <c r="F34" s="418"/>
      <c r="G34" s="418"/>
      <c r="H34" s="418" t="s">
        <v>752</v>
      </c>
      <c r="I34" s="418"/>
      <c r="J34" s="418"/>
      <c r="K34" s="418"/>
      <c r="L34" s="418"/>
      <c r="M34" s="418"/>
      <c r="N34" s="418"/>
      <c r="O34" s="418"/>
      <c r="P34" s="418"/>
      <c r="Q34" s="418"/>
      <c r="R34" s="33" t="s">
        <v>753</v>
      </c>
      <c r="S34" s="33">
        <v>41909</v>
      </c>
    </row>
    <row r="35" spans="1:19" s="3" customFormat="1" ht="13.5" customHeight="1">
      <c r="A35" s="418" t="s">
        <v>750</v>
      </c>
      <c r="B35" s="418"/>
      <c r="C35" s="418"/>
      <c r="D35" s="418"/>
      <c r="E35" s="418"/>
      <c r="F35" s="418"/>
      <c r="G35" s="418"/>
      <c r="H35" s="418" t="s">
        <v>752</v>
      </c>
      <c r="I35" s="418"/>
      <c r="J35" s="418"/>
      <c r="K35" s="418"/>
      <c r="L35" s="418"/>
      <c r="M35" s="418"/>
      <c r="N35" s="418"/>
      <c r="O35" s="418"/>
      <c r="P35" s="418"/>
      <c r="Q35" s="418"/>
      <c r="R35" s="33" t="s">
        <v>400</v>
      </c>
      <c r="S35" s="33">
        <v>41880</v>
      </c>
    </row>
    <row r="36" spans="1:19" s="3" customFormat="1" ht="13.5" customHeight="1">
      <c r="A36" s="418" t="s">
        <v>751</v>
      </c>
      <c r="B36" s="418"/>
      <c r="C36" s="418"/>
      <c r="D36" s="418"/>
      <c r="E36" s="418"/>
      <c r="F36" s="418"/>
      <c r="G36" s="418"/>
      <c r="H36" s="418" t="s">
        <v>752</v>
      </c>
      <c r="I36" s="418"/>
      <c r="J36" s="418"/>
      <c r="K36" s="418"/>
      <c r="L36" s="418"/>
      <c r="M36" s="418"/>
      <c r="N36" s="418"/>
      <c r="O36" s="418"/>
      <c r="P36" s="418"/>
      <c r="Q36" s="418"/>
      <c r="R36" s="33" t="s">
        <v>402</v>
      </c>
      <c r="S36" s="33">
        <v>41842</v>
      </c>
    </row>
    <row r="37" spans="1:19" s="9" customFormat="1" ht="12.75">
      <c r="A37" s="423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</row>
    <row r="38" spans="1:19" s="41" customFormat="1" ht="14.25" customHeight="1">
      <c r="A38" s="424" t="s">
        <v>781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</row>
    <row r="39" spans="1:19" s="3" customFormat="1" ht="13.5" customHeight="1">
      <c r="A39" s="418" t="s">
        <v>792</v>
      </c>
      <c r="B39" s="418"/>
      <c r="C39" s="418"/>
      <c r="D39" s="418"/>
      <c r="E39" s="418"/>
      <c r="F39" s="418"/>
      <c r="G39" s="418"/>
      <c r="H39" s="418" t="s">
        <v>322</v>
      </c>
      <c r="I39" s="418"/>
      <c r="J39" s="418"/>
      <c r="K39" s="418"/>
      <c r="L39" s="418"/>
      <c r="M39" s="418"/>
      <c r="N39" s="418"/>
      <c r="O39" s="418"/>
      <c r="P39" s="418"/>
      <c r="Q39" s="418"/>
      <c r="R39" s="33" t="s">
        <v>795</v>
      </c>
      <c r="S39" s="33">
        <v>41893</v>
      </c>
    </row>
    <row r="40" spans="1:19" s="3" customFormat="1" ht="13.5" customHeight="1">
      <c r="A40" s="418" t="s">
        <v>793</v>
      </c>
      <c r="B40" s="418"/>
      <c r="C40" s="418"/>
      <c r="D40" s="418"/>
      <c r="E40" s="418"/>
      <c r="F40" s="418"/>
      <c r="G40" s="418"/>
      <c r="H40" s="418" t="s">
        <v>322</v>
      </c>
      <c r="I40" s="418"/>
      <c r="J40" s="418"/>
      <c r="K40" s="418"/>
      <c r="L40" s="418"/>
      <c r="M40" s="418"/>
      <c r="N40" s="418"/>
      <c r="O40" s="418"/>
      <c r="P40" s="418"/>
      <c r="Q40" s="418"/>
      <c r="R40" s="33" t="s">
        <v>374</v>
      </c>
      <c r="S40" s="33">
        <v>41898</v>
      </c>
    </row>
    <row r="41" spans="1:19" s="3" customFormat="1" ht="13.5" customHeight="1">
      <c r="A41" s="418" t="s">
        <v>794</v>
      </c>
      <c r="B41" s="418"/>
      <c r="C41" s="418"/>
      <c r="D41" s="418"/>
      <c r="E41" s="418"/>
      <c r="F41" s="418"/>
      <c r="G41" s="418"/>
      <c r="H41" s="418" t="s">
        <v>322</v>
      </c>
      <c r="I41" s="418"/>
      <c r="J41" s="418"/>
      <c r="K41" s="418"/>
      <c r="L41" s="418"/>
      <c r="M41" s="418"/>
      <c r="N41" s="418"/>
      <c r="O41" s="418"/>
      <c r="P41" s="418"/>
      <c r="Q41" s="418"/>
      <c r="R41" s="33" t="s">
        <v>782</v>
      </c>
      <c r="S41" s="33">
        <v>41897</v>
      </c>
    </row>
    <row r="42" spans="1:19" s="9" customFormat="1" ht="12.75">
      <c r="A42" s="423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</row>
    <row r="43" spans="1:19" s="41" customFormat="1" ht="14.25" customHeight="1">
      <c r="A43" s="424" t="s">
        <v>860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</row>
    <row r="44" spans="1:19" s="3" customFormat="1" ht="13.5" customHeight="1">
      <c r="A44" s="418" t="s">
        <v>868</v>
      </c>
      <c r="B44" s="418"/>
      <c r="C44" s="418"/>
      <c r="D44" s="418"/>
      <c r="E44" s="418"/>
      <c r="F44" s="418"/>
      <c r="G44" s="418"/>
      <c r="H44" s="418" t="s">
        <v>752</v>
      </c>
      <c r="I44" s="418"/>
      <c r="J44" s="418"/>
      <c r="K44" s="418"/>
      <c r="L44" s="418"/>
      <c r="M44" s="418"/>
      <c r="N44" s="418"/>
      <c r="O44" s="418"/>
      <c r="P44" s="418"/>
      <c r="Q44" s="418"/>
      <c r="R44" s="33" t="s">
        <v>869</v>
      </c>
      <c r="S44" s="33">
        <v>41824</v>
      </c>
    </row>
    <row r="45" spans="1:19" s="9" customFormat="1" ht="12.75">
      <c r="A45" s="423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</row>
    <row r="46" spans="1:19" s="41" customFormat="1" ht="14.25" customHeight="1">
      <c r="A46" s="424" t="s">
        <v>897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</row>
    <row r="47" spans="1:19" s="3" customFormat="1" ht="13.5" customHeight="1">
      <c r="A47" s="418" t="s">
        <v>905</v>
      </c>
      <c r="B47" s="418"/>
      <c r="C47" s="418"/>
      <c r="D47" s="418"/>
      <c r="E47" s="418"/>
      <c r="F47" s="418"/>
      <c r="G47" s="418"/>
      <c r="H47" s="418" t="s">
        <v>322</v>
      </c>
      <c r="I47" s="418"/>
      <c r="J47" s="418"/>
      <c r="K47" s="418"/>
      <c r="L47" s="418"/>
      <c r="M47" s="418"/>
      <c r="N47" s="418"/>
      <c r="O47" s="418"/>
      <c r="P47" s="418"/>
      <c r="Q47" s="418"/>
      <c r="R47" s="33" t="s">
        <v>402</v>
      </c>
      <c r="S47" s="33" t="s">
        <v>306</v>
      </c>
    </row>
    <row r="48" spans="1:19" s="3" customFormat="1" ht="13.5" customHeight="1">
      <c r="A48" s="418" t="s">
        <v>906</v>
      </c>
      <c r="B48" s="418"/>
      <c r="C48" s="418"/>
      <c r="D48" s="418"/>
      <c r="E48" s="418"/>
      <c r="F48" s="418"/>
      <c r="G48" s="418"/>
      <c r="H48" s="418" t="s">
        <v>322</v>
      </c>
      <c r="I48" s="418"/>
      <c r="J48" s="418"/>
      <c r="K48" s="418"/>
      <c r="L48" s="418"/>
      <c r="M48" s="418"/>
      <c r="N48" s="418"/>
      <c r="O48" s="418"/>
      <c r="P48" s="418"/>
      <c r="Q48" s="418"/>
      <c r="R48" s="33" t="s">
        <v>402</v>
      </c>
      <c r="S48" s="33" t="s">
        <v>306</v>
      </c>
    </row>
    <row r="49" spans="1:19" s="3" customFormat="1" ht="13.5" customHeight="1">
      <c r="A49" s="418" t="s">
        <v>907</v>
      </c>
      <c r="B49" s="418"/>
      <c r="C49" s="418"/>
      <c r="D49" s="418"/>
      <c r="E49" s="418"/>
      <c r="F49" s="418"/>
      <c r="G49" s="418"/>
      <c r="H49" s="418" t="s">
        <v>322</v>
      </c>
      <c r="I49" s="418"/>
      <c r="J49" s="418"/>
      <c r="K49" s="418"/>
      <c r="L49" s="418"/>
      <c r="M49" s="418"/>
      <c r="N49" s="418"/>
      <c r="O49" s="418"/>
      <c r="P49" s="418"/>
      <c r="Q49" s="418"/>
      <c r="R49" s="33" t="s">
        <v>402</v>
      </c>
      <c r="S49" s="33" t="s">
        <v>306</v>
      </c>
    </row>
    <row r="50" spans="1:19" s="3" customFormat="1" ht="13.5" customHeight="1">
      <c r="A50" s="418" t="s">
        <v>908</v>
      </c>
      <c r="B50" s="418"/>
      <c r="C50" s="418"/>
      <c r="D50" s="418"/>
      <c r="E50" s="418"/>
      <c r="F50" s="418"/>
      <c r="G50" s="418"/>
      <c r="H50" s="418" t="s">
        <v>322</v>
      </c>
      <c r="I50" s="418"/>
      <c r="J50" s="418"/>
      <c r="K50" s="418"/>
      <c r="L50" s="418"/>
      <c r="M50" s="418"/>
      <c r="N50" s="418"/>
      <c r="O50" s="418"/>
      <c r="P50" s="418"/>
      <c r="Q50" s="418"/>
      <c r="R50" s="33" t="s">
        <v>402</v>
      </c>
      <c r="S50" s="33" t="s">
        <v>306</v>
      </c>
    </row>
    <row r="51" spans="1:19" s="9" customFormat="1" ht="12.75">
      <c r="A51" s="423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</row>
    <row r="52" spans="1:19" s="41" customFormat="1" ht="14.25" customHeight="1">
      <c r="A52" s="424" t="s">
        <v>921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</row>
    <row r="53" spans="1:19" s="3" customFormat="1" ht="13.5" customHeight="1">
      <c r="A53" s="418" t="s">
        <v>929</v>
      </c>
      <c r="B53" s="418"/>
      <c r="C53" s="418"/>
      <c r="D53" s="418"/>
      <c r="E53" s="418"/>
      <c r="F53" s="418"/>
      <c r="G53" s="418"/>
      <c r="H53" s="418" t="s">
        <v>373</v>
      </c>
      <c r="I53" s="418"/>
      <c r="J53" s="418"/>
      <c r="K53" s="418"/>
      <c r="L53" s="418"/>
      <c r="M53" s="418"/>
      <c r="N53" s="418"/>
      <c r="O53" s="418"/>
      <c r="P53" s="418"/>
      <c r="Q53" s="418"/>
      <c r="R53" s="33" t="s">
        <v>932</v>
      </c>
      <c r="S53" s="33">
        <v>41704</v>
      </c>
    </row>
    <row r="54" spans="1:19" s="3" customFormat="1" ht="13.5" customHeight="1">
      <c r="A54" s="418" t="s">
        <v>930</v>
      </c>
      <c r="B54" s="418"/>
      <c r="C54" s="418"/>
      <c r="D54" s="418"/>
      <c r="E54" s="418"/>
      <c r="F54" s="418"/>
      <c r="G54" s="418"/>
      <c r="H54" s="418" t="s">
        <v>373</v>
      </c>
      <c r="I54" s="418"/>
      <c r="J54" s="418"/>
      <c r="K54" s="418"/>
      <c r="L54" s="418"/>
      <c r="M54" s="418"/>
      <c r="N54" s="418"/>
      <c r="O54" s="418"/>
      <c r="P54" s="418"/>
      <c r="Q54" s="418"/>
      <c r="R54" s="33" t="s">
        <v>932</v>
      </c>
      <c r="S54" s="33">
        <v>41858</v>
      </c>
    </row>
    <row r="55" spans="1:19" s="3" customFormat="1" ht="13.5" customHeight="1">
      <c r="A55" s="418" t="s">
        <v>931</v>
      </c>
      <c r="B55" s="418"/>
      <c r="C55" s="418"/>
      <c r="D55" s="418"/>
      <c r="E55" s="418"/>
      <c r="F55" s="418"/>
      <c r="G55" s="418"/>
      <c r="H55" s="418" t="s">
        <v>535</v>
      </c>
      <c r="I55" s="418"/>
      <c r="J55" s="418"/>
      <c r="K55" s="418"/>
      <c r="L55" s="418"/>
      <c r="M55" s="418"/>
      <c r="N55" s="418"/>
      <c r="O55" s="418"/>
      <c r="P55" s="418"/>
      <c r="Q55" s="418"/>
      <c r="R55" s="33" t="s">
        <v>932</v>
      </c>
      <c r="S55" s="33">
        <v>41859</v>
      </c>
    </row>
    <row r="56" spans="1:19" s="9" customFormat="1" ht="12.75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</row>
    <row r="57" spans="1:19" s="41" customFormat="1" ht="14.25" customHeight="1">
      <c r="A57" s="424" t="s">
        <v>949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</row>
    <row r="58" spans="1:19" s="3" customFormat="1" ht="13.5" customHeight="1">
      <c r="A58" s="418" t="s">
        <v>964</v>
      </c>
      <c r="B58" s="418"/>
      <c r="C58" s="418"/>
      <c r="D58" s="418"/>
      <c r="E58" s="418"/>
      <c r="F58" s="418"/>
      <c r="G58" s="418"/>
      <c r="H58" s="418" t="s">
        <v>965</v>
      </c>
      <c r="I58" s="418"/>
      <c r="J58" s="418"/>
      <c r="K58" s="418"/>
      <c r="L58" s="418"/>
      <c r="M58" s="418"/>
      <c r="N58" s="418"/>
      <c r="O58" s="418"/>
      <c r="P58" s="418"/>
      <c r="Q58" s="418"/>
      <c r="R58" s="33" t="s">
        <v>770</v>
      </c>
      <c r="S58" s="33">
        <v>41808</v>
      </c>
    </row>
    <row r="59" spans="1:19" s="9" customFormat="1" ht="12.75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</row>
    <row r="60" spans="1:19" s="41" customFormat="1" ht="14.25" customHeight="1">
      <c r="A60" s="424" t="s">
        <v>176</v>
      </c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</row>
    <row r="61" spans="1:19" s="3" customFormat="1" ht="13.5" customHeight="1">
      <c r="A61" s="418" t="s">
        <v>1004</v>
      </c>
      <c r="B61" s="418"/>
      <c r="C61" s="418"/>
      <c r="D61" s="418"/>
      <c r="E61" s="418"/>
      <c r="F61" s="418"/>
      <c r="G61" s="418"/>
      <c r="H61" s="418" t="s">
        <v>752</v>
      </c>
      <c r="I61" s="418"/>
      <c r="J61" s="418"/>
      <c r="K61" s="418"/>
      <c r="L61" s="418"/>
      <c r="M61" s="418"/>
      <c r="N61" s="418"/>
      <c r="O61" s="418"/>
      <c r="P61" s="418"/>
      <c r="Q61" s="418"/>
      <c r="R61" s="33" t="s">
        <v>402</v>
      </c>
      <c r="S61" s="33">
        <v>41865</v>
      </c>
    </row>
    <row r="62" spans="1:19" s="3" customFormat="1" ht="13.5" customHeight="1">
      <c r="A62" s="418" t="s">
        <v>1005</v>
      </c>
      <c r="B62" s="418"/>
      <c r="C62" s="418"/>
      <c r="D62" s="418"/>
      <c r="E62" s="418"/>
      <c r="F62" s="418"/>
      <c r="G62" s="418"/>
      <c r="H62" s="418" t="s">
        <v>752</v>
      </c>
      <c r="I62" s="418"/>
      <c r="J62" s="418"/>
      <c r="K62" s="418"/>
      <c r="L62" s="418"/>
      <c r="M62" s="418"/>
      <c r="N62" s="418"/>
      <c r="O62" s="418"/>
      <c r="P62" s="418"/>
      <c r="Q62" s="418"/>
      <c r="R62" s="33" t="s">
        <v>402</v>
      </c>
      <c r="S62" s="33">
        <v>41872</v>
      </c>
    </row>
    <row r="63" spans="1:19" s="3" customFormat="1" ht="13.5" customHeight="1">
      <c r="A63" s="418" t="s">
        <v>1006</v>
      </c>
      <c r="B63" s="418"/>
      <c r="C63" s="418"/>
      <c r="D63" s="418"/>
      <c r="E63" s="418"/>
      <c r="F63" s="418"/>
      <c r="G63" s="418"/>
      <c r="H63" s="418" t="s">
        <v>752</v>
      </c>
      <c r="I63" s="418"/>
      <c r="J63" s="418"/>
      <c r="K63" s="418"/>
      <c r="L63" s="418"/>
      <c r="M63" s="418"/>
      <c r="N63" s="418"/>
      <c r="O63" s="418"/>
      <c r="P63" s="418"/>
      <c r="Q63" s="418"/>
      <c r="R63" s="33" t="s">
        <v>402</v>
      </c>
      <c r="S63" s="33">
        <v>41823</v>
      </c>
    </row>
    <row r="64" spans="1:19" s="9" customFormat="1" ht="12.7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</row>
    <row r="65" spans="1:19" s="41" customFormat="1" ht="14.25" customHeight="1">
      <c r="A65" s="424" t="s">
        <v>1022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</row>
    <row r="66" spans="1:19" s="3" customFormat="1" ht="13.5" customHeight="1">
      <c r="A66" s="418" t="s">
        <v>1037</v>
      </c>
      <c r="B66" s="418"/>
      <c r="C66" s="418"/>
      <c r="D66" s="418"/>
      <c r="E66" s="418"/>
      <c r="F66" s="418"/>
      <c r="G66" s="418"/>
      <c r="H66" s="418" t="s">
        <v>752</v>
      </c>
      <c r="I66" s="418"/>
      <c r="J66" s="418"/>
      <c r="K66" s="418"/>
      <c r="L66" s="418"/>
      <c r="M66" s="418"/>
      <c r="N66" s="418"/>
      <c r="O66" s="418"/>
      <c r="P66" s="418"/>
      <c r="Q66" s="418"/>
      <c r="R66" s="33" t="s">
        <v>400</v>
      </c>
      <c r="S66" s="33">
        <v>41880</v>
      </c>
    </row>
    <row r="67" spans="1:19" s="3" customFormat="1" ht="13.5" customHeight="1">
      <c r="A67" s="418" t="s">
        <v>1038</v>
      </c>
      <c r="B67" s="418"/>
      <c r="C67" s="418"/>
      <c r="D67" s="418"/>
      <c r="E67" s="418"/>
      <c r="F67" s="418"/>
      <c r="G67" s="418"/>
      <c r="H67" s="418" t="s">
        <v>752</v>
      </c>
      <c r="I67" s="418"/>
      <c r="J67" s="418"/>
      <c r="K67" s="418"/>
      <c r="L67" s="418"/>
      <c r="M67" s="418"/>
      <c r="N67" s="418"/>
      <c r="O67" s="418"/>
      <c r="P67" s="418"/>
      <c r="Q67" s="418"/>
      <c r="R67" s="33" t="s">
        <v>400</v>
      </c>
      <c r="S67" s="33">
        <v>41880</v>
      </c>
    </row>
    <row r="68" spans="1:19" s="3" customFormat="1" ht="13.5" customHeight="1">
      <c r="A68" s="418" t="s">
        <v>1039</v>
      </c>
      <c r="B68" s="418"/>
      <c r="C68" s="418"/>
      <c r="D68" s="418"/>
      <c r="E68" s="418"/>
      <c r="F68" s="418"/>
      <c r="G68" s="418"/>
      <c r="H68" s="418" t="s">
        <v>535</v>
      </c>
      <c r="I68" s="418"/>
      <c r="J68" s="418"/>
      <c r="K68" s="418"/>
      <c r="L68" s="418"/>
      <c r="M68" s="418"/>
      <c r="N68" s="418"/>
      <c r="O68" s="418"/>
      <c r="P68" s="418"/>
      <c r="Q68" s="418"/>
      <c r="R68" s="33" t="s">
        <v>400</v>
      </c>
      <c r="S68" s="33">
        <v>41838</v>
      </c>
    </row>
    <row r="69" spans="1:19" s="3" customFormat="1" ht="13.5" customHeight="1">
      <c r="A69" s="418" t="s">
        <v>1040</v>
      </c>
      <c r="B69" s="418"/>
      <c r="C69" s="418"/>
      <c r="D69" s="418"/>
      <c r="E69" s="418"/>
      <c r="F69" s="418"/>
      <c r="G69" s="418"/>
      <c r="H69" s="418" t="s">
        <v>752</v>
      </c>
      <c r="I69" s="418"/>
      <c r="J69" s="418"/>
      <c r="K69" s="418"/>
      <c r="L69" s="418"/>
      <c r="M69" s="418"/>
      <c r="N69" s="418"/>
      <c r="O69" s="418"/>
      <c r="P69" s="418"/>
      <c r="Q69" s="418"/>
      <c r="R69" s="33" t="s">
        <v>450</v>
      </c>
      <c r="S69" s="33">
        <v>41873</v>
      </c>
    </row>
    <row r="70" spans="1:19" s="3" customFormat="1" ht="13.5" customHeight="1">
      <c r="A70" s="418" t="s">
        <v>1041</v>
      </c>
      <c r="B70" s="418"/>
      <c r="C70" s="418"/>
      <c r="D70" s="418"/>
      <c r="E70" s="418"/>
      <c r="F70" s="418"/>
      <c r="G70" s="418"/>
      <c r="H70" s="418" t="s">
        <v>752</v>
      </c>
      <c r="I70" s="418"/>
      <c r="J70" s="418"/>
      <c r="K70" s="418"/>
      <c r="L70" s="418"/>
      <c r="M70" s="418"/>
      <c r="N70" s="418"/>
      <c r="O70" s="418"/>
      <c r="P70" s="418"/>
      <c r="Q70" s="418"/>
      <c r="R70" s="33" t="s">
        <v>450</v>
      </c>
      <c r="S70" s="33">
        <v>41873</v>
      </c>
    </row>
    <row r="71" spans="1:19" s="3" customFormat="1" ht="13.5" customHeight="1">
      <c r="A71" s="418" t="s">
        <v>1042</v>
      </c>
      <c r="B71" s="418"/>
      <c r="C71" s="418"/>
      <c r="D71" s="418"/>
      <c r="E71" s="418"/>
      <c r="F71" s="418"/>
      <c r="G71" s="418"/>
      <c r="H71" s="418" t="s">
        <v>752</v>
      </c>
      <c r="I71" s="418"/>
      <c r="J71" s="418"/>
      <c r="K71" s="418"/>
      <c r="L71" s="418"/>
      <c r="M71" s="418"/>
      <c r="N71" s="418"/>
      <c r="O71" s="418"/>
      <c r="P71" s="418"/>
      <c r="Q71" s="418"/>
      <c r="R71" s="33" t="s">
        <v>400</v>
      </c>
      <c r="S71" s="33">
        <v>41803</v>
      </c>
    </row>
    <row r="72" spans="1:19" s="3" customFormat="1" ht="13.5" customHeight="1">
      <c r="A72" s="418" t="s">
        <v>1043</v>
      </c>
      <c r="B72" s="418"/>
      <c r="C72" s="418"/>
      <c r="D72" s="418"/>
      <c r="E72" s="418"/>
      <c r="F72" s="418"/>
      <c r="G72" s="418"/>
      <c r="H72" s="418" t="s">
        <v>752</v>
      </c>
      <c r="I72" s="418"/>
      <c r="J72" s="418"/>
      <c r="K72" s="418"/>
      <c r="L72" s="418"/>
      <c r="M72" s="418"/>
      <c r="N72" s="418"/>
      <c r="O72" s="418"/>
      <c r="P72" s="418"/>
      <c r="Q72" s="418"/>
      <c r="R72" s="33" t="s">
        <v>400</v>
      </c>
      <c r="S72" s="33">
        <v>41824</v>
      </c>
    </row>
  </sheetData>
  <sheetProtection password="CEFE" sheet="1"/>
  <mergeCells count="109">
    <mergeCell ref="A1:S1"/>
    <mergeCell ref="A2:S2"/>
    <mergeCell ref="A3:E3"/>
    <mergeCell ref="F3:Q3"/>
    <mergeCell ref="A4:S5"/>
    <mergeCell ref="A10:S10"/>
    <mergeCell ref="H6:Q6"/>
    <mergeCell ref="A6:G6"/>
    <mergeCell ref="A8:S8"/>
    <mergeCell ref="A9:G9"/>
    <mergeCell ref="A13:S13"/>
    <mergeCell ref="H9:Q9"/>
    <mergeCell ref="A7:S7"/>
    <mergeCell ref="A12:G12"/>
    <mergeCell ref="H12:Q12"/>
    <mergeCell ref="A11:S11"/>
    <mergeCell ref="A14:S14"/>
    <mergeCell ref="A15:G15"/>
    <mergeCell ref="H15:Q15"/>
    <mergeCell ref="A18:G18"/>
    <mergeCell ref="H18:Q18"/>
    <mergeCell ref="A17:S17"/>
    <mergeCell ref="A16:S16"/>
    <mergeCell ref="A21:G21"/>
    <mergeCell ref="H21:Q21"/>
    <mergeCell ref="A19:S19"/>
    <mergeCell ref="A20:S20"/>
    <mergeCell ref="A24:G24"/>
    <mergeCell ref="H24:Q24"/>
    <mergeCell ref="A22:S22"/>
    <mergeCell ref="A23:S23"/>
    <mergeCell ref="A27:G27"/>
    <mergeCell ref="H27:Q27"/>
    <mergeCell ref="A25:S25"/>
    <mergeCell ref="A26:S26"/>
    <mergeCell ref="A28:G28"/>
    <mergeCell ref="H28:Q28"/>
    <mergeCell ref="A29:G29"/>
    <mergeCell ref="H29:Q29"/>
    <mergeCell ref="A33:G33"/>
    <mergeCell ref="H33:Q33"/>
    <mergeCell ref="A34:G34"/>
    <mergeCell ref="A38:S38"/>
    <mergeCell ref="A37:S37"/>
    <mergeCell ref="A31:S31"/>
    <mergeCell ref="A30:S30"/>
    <mergeCell ref="A36:G36"/>
    <mergeCell ref="A40:G40"/>
    <mergeCell ref="H40:Q40"/>
    <mergeCell ref="A41:G41"/>
    <mergeCell ref="A39:G39"/>
    <mergeCell ref="H39:Q39"/>
    <mergeCell ref="H41:Q41"/>
    <mergeCell ref="A42:S42"/>
    <mergeCell ref="A43:S43"/>
    <mergeCell ref="A44:G44"/>
    <mergeCell ref="H44:Q44"/>
    <mergeCell ref="A48:G48"/>
    <mergeCell ref="H48:Q48"/>
    <mergeCell ref="A52:S52"/>
    <mergeCell ref="A51:S51"/>
    <mergeCell ref="A45:S45"/>
    <mergeCell ref="A46:S46"/>
    <mergeCell ref="A49:G49"/>
    <mergeCell ref="H49:Q49"/>
    <mergeCell ref="A47:G47"/>
    <mergeCell ref="H47:Q47"/>
    <mergeCell ref="A50:G50"/>
    <mergeCell ref="H50:Q50"/>
    <mergeCell ref="A53:G53"/>
    <mergeCell ref="H53:Q53"/>
    <mergeCell ref="A54:G54"/>
    <mergeCell ref="H54:Q54"/>
    <mergeCell ref="A55:G55"/>
    <mergeCell ref="H55:Q55"/>
    <mergeCell ref="A56:S56"/>
    <mergeCell ref="A57:S57"/>
    <mergeCell ref="A58:G58"/>
    <mergeCell ref="H58:Q58"/>
    <mergeCell ref="A67:G67"/>
    <mergeCell ref="H67:Q67"/>
    <mergeCell ref="A59:S59"/>
    <mergeCell ref="A60:S60"/>
    <mergeCell ref="A61:G61"/>
    <mergeCell ref="H61:Q61"/>
    <mergeCell ref="A62:G62"/>
    <mergeCell ref="H62:Q62"/>
    <mergeCell ref="A63:G63"/>
    <mergeCell ref="H63:Q63"/>
    <mergeCell ref="A70:G70"/>
    <mergeCell ref="H70:Q70"/>
    <mergeCell ref="A69:G69"/>
    <mergeCell ref="H69:Q69"/>
    <mergeCell ref="A71:G71"/>
    <mergeCell ref="H71:Q71"/>
    <mergeCell ref="A72:G72"/>
    <mergeCell ref="H72:Q72"/>
    <mergeCell ref="A64:S64"/>
    <mergeCell ref="A65:S65"/>
    <mergeCell ref="A68:G68"/>
    <mergeCell ref="H68:Q68"/>
    <mergeCell ref="A66:G66"/>
    <mergeCell ref="H66:Q66"/>
    <mergeCell ref="H36:Q36"/>
    <mergeCell ref="A32:G32"/>
    <mergeCell ref="H32:Q32"/>
    <mergeCell ref="H34:Q34"/>
    <mergeCell ref="A35:G35"/>
    <mergeCell ref="H35:Q3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:S2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89</v>
      </c>
      <c r="B3" s="396"/>
      <c r="C3" s="396"/>
      <c r="D3" s="396"/>
      <c r="E3" s="397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34" t="s">
        <v>74</v>
      </c>
      <c r="S3" s="55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ht="13.5" thickBot="1">
      <c r="A6" s="427" t="s">
        <v>12</v>
      </c>
      <c r="B6" s="427"/>
      <c r="C6" s="427"/>
      <c r="D6" s="427"/>
      <c r="E6" s="427"/>
      <c r="F6" s="427"/>
      <c r="G6" s="427"/>
      <c r="H6" s="427"/>
      <c r="I6" s="427" t="s">
        <v>22</v>
      </c>
      <c r="J6" s="427"/>
      <c r="K6" s="427"/>
      <c r="L6" s="427"/>
      <c r="M6" s="427"/>
      <c r="N6" s="427"/>
      <c r="O6" s="427"/>
      <c r="P6" s="427"/>
      <c r="Q6" s="427"/>
      <c r="R6" s="31" t="s">
        <v>19</v>
      </c>
      <c r="S6" s="29" t="s">
        <v>23</v>
      </c>
    </row>
    <row r="7" spans="1:19" s="41" customFormat="1" ht="13.5" customHeight="1">
      <c r="A7" s="388" t="s">
        <v>335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9"/>
    </row>
    <row r="8" spans="1:19" s="3" customFormat="1" ht="13.5" customHeight="1">
      <c r="A8" s="418" t="s">
        <v>336</v>
      </c>
      <c r="B8" s="418"/>
      <c r="C8" s="418"/>
      <c r="D8" s="418"/>
      <c r="E8" s="418"/>
      <c r="F8" s="418"/>
      <c r="G8" s="418"/>
      <c r="H8" s="418"/>
      <c r="I8" s="409" t="s">
        <v>338</v>
      </c>
      <c r="J8" s="385"/>
      <c r="K8" s="385"/>
      <c r="L8" s="385"/>
      <c r="M8" s="385"/>
      <c r="N8" s="385"/>
      <c r="O8" s="385"/>
      <c r="P8" s="385"/>
      <c r="Q8" s="386"/>
      <c r="R8" s="33" t="s">
        <v>306</v>
      </c>
      <c r="S8" s="33" t="s">
        <v>306</v>
      </c>
    </row>
    <row r="9" spans="1:19" s="3" customFormat="1" ht="13.5" customHeight="1">
      <c r="A9" s="409" t="s">
        <v>337</v>
      </c>
      <c r="B9" s="385"/>
      <c r="C9" s="385"/>
      <c r="D9" s="385"/>
      <c r="E9" s="385"/>
      <c r="F9" s="385"/>
      <c r="G9" s="385"/>
      <c r="H9" s="385"/>
      <c r="I9" s="409" t="s">
        <v>338</v>
      </c>
      <c r="J9" s="385"/>
      <c r="K9" s="385"/>
      <c r="L9" s="385"/>
      <c r="M9" s="385"/>
      <c r="N9" s="385"/>
      <c r="O9" s="385"/>
      <c r="P9" s="385"/>
      <c r="Q9" s="386"/>
      <c r="R9" s="33" t="s">
        <v>306</v>
      </c>
      <c r="S9" s="33" t="s">
        <v>306</v>
      </c>
    </row>
    <row r="10" spans="1:19" s="9" customFormat="1" ht="12.75">
      <c r="A10" s="410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41" customFormat="1" ht="13.5" customHeight="1">
      <c r="A11" s="388" t="s">
        <v>162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9"/>
    </row>
    <row r="12" spans="1:19" s="3" customFormat="1" ht="13.5" customHeight="1">
      <c r="A12" s="409" t="s">
        <v>420</v>
      </c>
      <c r="B12" s="385"/>
      <c r="C12" s="385"/>
      <c r="D12" s="385"/>
      <c r="E12" s="385"/>
      <c r="F12" s="385"/>
      <c r="G12" s="385"/>
      <c r="H12" s="385"/>
      <c r="I12" s="409" t="s">
        <v>421</v>
      </c>
      <c r="J12" s="385"/>
      <c r="K12" s="385"/>
      <c r="L12" s="385"/>
      <c r="M12" s="385"/>
      <c r="N12" s="385"/>
      <c r="O12" s="385"/>
      <c r="P12" s="385"/>
      <c r="Q12" s="386"/>
      <c r="R12" s="33">
        <v>41023</v>
      </c>
      <c r="S12" s="33" t="s">
        <v>306</v>
      </c>
    </row>
    <row r="13" spans="1:19" s="9" customFormat="1" ht="12.75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41" customFormat="1" ht="13.5" customHeight="1">
      <c r="A14" s="388" t="s">
        <v>810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9"/>
    </row>
    <row r="15" spans="1:19" s="3" customFormat="1" ht="13.5" customHeight="1">
      <c r="A15" s="418" t="s">
        <v>818</v>
      </c>
      <c r="B15" s="418"/>
      <c r="C15" s="418"/>
      <c r="D15" s="418"/>
      <c r="E15" s="418"/>
      <c r="F15" s="418"/>
      <c r="G15" s="418"/>
      <c r="H15" s="418"/>
      <c r="I15" s="409" t="s">
        <v>338</v>
      </c>
      <c r="J15" s="385"/>
      <c r="K15" s="385"/>
      <c r="L15" s="385"/>
      <c r="M15" s="385"/>
      <c r="N15" s="385"/>
      <c r="O15" s="385"/>
      <c r="P15" s="385"/>
      <c r="Q15" s="386"/>
      <c r="R15" s="33">
        <v>41771</v>
      </c>
      <c r="S15" s="33">
        <v>41904</v>
      </c>
    </row>
    <row r="16" spans="1:19" s="3" customFormat="1" ht="13.5" customHeight="1">
      <c r="A16" s="409" t="s">
        <v>819</v>
      </c>
      <c r="B16" s="385"/>
      <c r="C16" s="385"/>
      <c r="D16" s="385"/>
      <c r="E16" s="385"/>
      <c r="F16" s="385"/>
      <c r="G16" s="385"/>
      <c r="H16" s="385"/>
      <c r="I16" s="409" t="s">
        <v>306</v>
      </c>
      <c r="J16" s="385"/>
      <c r="K16" s="385"/>
      <c r="L16" s="385"/>
      <c r="M16" s="385"/>
      <c r="N16" s="385"/>
      <c r="O16" s="385"/>
      <c r="P16" s="385"/>
      <c r="Q16" s="386"/>
      <c r="R16" s="33">
        <v>41821</v>
      </c>
      <c r="S16" s="33">
        <v>42368</v>
      </c>
    </row>
    <row r="17" spans="1:19" s="9" customFormat="1" ht="12.75">
      <c r="A17" s="410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41" customFormat="1" ht="13.5" customHeight="1">
      <c r="A18" s="388" t="s">
        <v>169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9"/>
    </row>
    <row r="19" spans="1:19" s="3" customFormat="1" ht="13.5" customHeight="1">
      <c r="A19" s="418" t="s">
        <v>836</v>
      </c>
      <c r="B19" s="418"/>
      <c r="C19" s="418"/>
      <c r="D19" s="418"/>
      <c r="E19" s="418"/>
      <c r="F19" s="418"/>
      <c r="G19" s="418"/>
      <c r="H19" s="418"/>
      <c r="I19" s="409" t="s">
        <v>338</v>
      </c>
      <c r="J19" s="385"/>
      <c r="K19" s="385"/>
      <c r="L19" s="385"/>
      <c r="M19" s="385"/>
      <c r="N19" s="385"/>
      <c r="O19" s="385"/>
      <c r="P19" s="385"/>
      <c r="Q19" s="386"/>
      <c r="R19" s="33">
        <v>41769</v>
      </c>
      <c r="S19" s="33">
        <v>41904</v>
      </c>
    </row>
    <row r="20" spans="1:19" s="9" customFormat="1" ht="12.75">
      <c r="A20" s="410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s="41" customFormat="1" ht="13.5" customHeight="1">
      <c r="A21" s="388" t="s">
        <v>860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9"/>
    </row>
    <row r="22" spans="1:19" s="3" customFormat="1" ht="13.5" customHeight="1">
      <c r="A22" s="418" t="s">
        <v>870</v>
      </c>
      <c r="B22" s="418"/>
      <c r="C22" s="418"/>
      <c r="D22" s="418"/>
      <c r="E22" s="418"/>
      <c r="F22" s="418"/>
      <c r="G22" s="418"/>
      <c r="H22" s="418"/>
      <c r="I22" s="409" t="s">
        <v>871</v>
      </c>
      <c r="J22" s="385"/>
      <c r="K22" s="385"/>
      <c r="L22" s="385"/>
      <c r="M22" s="385"/>
      <c r="N22" s="385"/>
      <c r="O22" s="385"/>
      <c r="P22" s="385"/>
      <c r="Q22" s="386"/>
      <c r="R22" s="33">
        <v>41776</v>
      </c>
      <c r="S22" s="33">
        <v>41897</v>
      </c>
    </row>
    <row r="23" spans="1:19" s="9" customFormat="1" ht="12.75">
      <c r="A23" s="410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s="41" customFormat="1" ht="13.5" customHeight="1">
      <c r="A24" s="388" t="s">
        <v>176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9"/>
    </row>
    <row r="25" spans="1:19" s="3" customFormat="1" ht="13.5" customHeight="1">
      <c r="A25" s="418" t="s">
        <v>429</v>
      </c>
      <c r="B25" s="418"/>
      <c r="C25" s="418"/>
      <c r="D25" s="418"/>
      <c r="E25" s="418"/>
      <c r="F25" s="418"/>
      <c r="G25" s="418"/>
      <c r="H25" s="418"/>
      <c r="I25" s="409" t="s">
        <v>1008</v>
      </c>
      <c r="J25" s="385"/>
      <c r="K25" s="385"/>
      <c r="L25" s="385"/>
      <c r="M25" s="385"/>
      <c r="N25" s="385"/>
      <c r="O25" s="385"/>
      <c r="P25" s="385"/>
      <c r="Q25" s="386"/>
      <c r="R25" s="33">
        <v>36528</v>
      </c>
      <c r="S25" s="33" t="s">
        <v>306</v>
      </c>
    </row>
    <row r="26" spans="1:19" s="3" customFormat="1" ht="13.5" customHeight="1">
      <c r="A26" s="409" t="s">
        <v>1007</v>
      </c>
      <c r="B26" s="385"/>
      <c r="C26" s="385"/>
      <c r="D26" s="385"/>
      <c r="E26" s="385"/>
      <c r="F26" s="385"/>
      <c r="G26" s="385"/>
      <c r="H26" s="385"/>
      <c r="I26" s="409" t="s">
        <v>1009</v>
      </c>
      <c r="J26" s="385"/>
      <c r="K26" s="385"/>
      <c r="L26" s="385"/>
      <c r="M26" s="385"/>
      <c r="N26" s="385"/>
      <c r="O26" s="385"/>
      <c r="P26" s="385"/>
      <c r="Q26" s="386"/>
      <c r="R26" s="33">
        <v>40513</v>
      </c>
      <c r="S26" s="33" t="s">
        <v>306</v>
      </c>
    </row>
    <row r="27" spans="1:19" s="9" customFormat="1" ht="12.75">
      <c r="A27" s="410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s="41" customFormat="1" ht="13.5" customHeight="1">
      <c r="A28" s="388" t="s">
        <v>1022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9"/>
    </row>
    <row r="29" spans="1:19" s="3" customFormat="1" ht="13.5" customHeight="1">
      <c r="A29" s="418" t="s">
        <v>1044</v>
      </c>
      <c r="B29" s="418"/>
      <c r="C29" s="418"/>
      <c r="D29" s="418"/>
      <c r="E29" s="418"/>
      <c r="F29" s="418"/>
      <c r="G29" s="418"/>
      <c r="H29" s="418"/>
      <c r="I29" s="409" t="s">
        <v>1050</v>
      </c>
      <c r="J29" s="385"/>
      <c r="K29" s="385"/>
      <c r="L29" s="385"/>
      <c r="M29" s="385"/>
      <c r="N29" s="385"/>
      <c r="O29" s="385"/>
      <c r="P29" s="385"/>
      <c r="Q29" s="386"/>
      <c r="R29" s="33">
        <v>41465</v>
      </c>
      <c r="S29" s="33" t="s">
        <v>306</v>
      </c>
    </row>
    <row r="30" spans="1:19" s="3" customFormat="1" ht="13.5" customHeight="1">
      <c r="A30" s="409" t="s">
        <v>1045</v>
      </c>
      <c r="B30" s="385"/>
      <c r="C30" s="385"/>
      <c r="D30" s="385"/>
      <c r="E30" s="385"/>
      <c r="F30" s="385"/>
      <c r="G30" s="385"/>
      <c r="H30" s="385"/>
      <c r="I30" s="409" t="s">
        <v>1051</v>
      </c>
      <c r="J30" s="385"/>
      <c r="K30" s="385"/>
      <c r="L30" s="385"/>
      <c r="M30" s="385"/>
      <c r="N30" s="385"/>
      <c r="O30" s="385"/>
      <c r="P30" s="385"/>
      <c r="Q30" s="386"/>
      <c r="R30" s="33">
        <v>41023</v>
      </c>
      <c r="S30" s="33" t="s">
        <v>306</v>
      </c>
    </row>
    <row r="31" spans="1:19" s="3" customFormat="1" ht="13.5" customHeight="1">
      <c r="A31" s="409" t="s">
        <v>1046</v>
      </c>
      <c r="B31" s="385"/>
      <c r="C31" s="385"/>
      <c r="D31" s="385"/>
      <c r="E31" s="385"/>
      <c r="F31" s="385"/>
      <c r="G31" s="385"/>
      <c r="H31" s="385"/>
      <c r="I31" s="409" t="s">
        <v>1051</v>
      </c>
      <c r="J31" s="385"/>
      <c r="K31" s="385"/>
      <c r="L31" s="385"/>
      <c r="M31" s="385"/>
      <c r="N31" s="385"/>
      <c r="O31" s="385"/>
      <c r="P31" s="385"/>
      <c r="Q31" s="386"/>
      <c r="R31" s="33">
        <v>41023</v>
      </c>
      <c r="S31" s="33" t="s">
        <v>306</v>
      </c>
    </row>
    <row r="32" spans="1:19" s="3" customFormat="1" ht="13.5" customHeight="1">
      <c r="A32" s="409" t="s">
        <v>1047</v>
      </c>
      <c r="B32" s="385"/>
      <c r="C32" s="385"/>
      <c r="D32" s="385"/>
      <c r="E32" s="385"/>
      <c r="F32" s="385"/>
      <c r="G32" s="385"/>
      <c r="H32" s="385"/>
      <c r="I32" s="409" t="s">
        <v>1050</v>
      </c>
      <c r="J32" s="385"/>
      <c r="K32" s="385"/>
      <c r="L32" s="385"/>
      <c r="M32" s="385"/>
      <c r="N32" s="385"/>
      <c r="O32" s="385"/>
      <c r="P32" s="385"/>
      <c r="Q32" s="386"/>
      <c r="R32" s="33" t="s">
        <v>1052</v>
      </c>
      <c r="S32" s="33" t="s">
        <v>306</v>
      </c>
    </row>
    <row r="33" spans="1:19" s="3" customFormat="1" ht="13.5" customHeight="1">
      <c r="A33" s="409" t="s">
        <v>1048</v>
      </c>
      <c r="B33" s="385"/>
      <c r="C33" s="385"/>
      <c r="D33" s="385"/>
      <c r="E33" s="385"/>
      <c r="F33" s="385"/>
      <c r="G33" s="385"/>
      <c r="H33" s="386"/>
      <c r="I33" s="409" t="s">
        <v>1051</v>
      </c>
      <c r="J33" s="385"/>
      <c r="K33" s="385"/>
      <c r="L33" s="385"/>
      <c r="M33" s="385"/>
      <c r="N33" s="385"/>
      <c r="O33" s="385"/>
      <c r="P33" s="385"/>
      <c r="Q33" s="386"/>
      <c r="R33" s="33">
        <v>40994</v>
      </c>
      <c r="S33" s="33" t="s">
        <v>306</v>
      </c>
    </row>
    <row r="34" spans="1:19" s="3" customFormat="1" ht="13.5" customHeight="1">
      <c r="A34" s="409" t="s">
        <v>1049</v>
      </c>
      <c r="B34" s="385"/>
      <c r="C34" s="385"/>
      <c r="D34" s="385"/>
      <c r="E34" s="385"/>
      <c r="F34" s="385"/>
      <c r="G34" s="385"/>
      <c r="H34" s="385"/>
      <c r="I34" s="409" t="s">
        <v>306</v>
      </c>
      <c r="J34" s="385"/>
      <c r="K34" s="385"/>
      <c r="L34" s="385"/>
      <c r="M34" s="385"/>
      <c r="N34" s="385"/>
      <c r="O34" s="385"/>
      <c r="P34" s="385"/>
      <c r="Q34" s="386"/>
      <c r="R34" s="33">
        <v>41863</v>
      </c>
      <c r="S34" s="33">
        <v>41894</v>
      </c>
    </row>
    <row r="35" spans="1:19" s="3" customFormat="1" ht="13.5" customHeight="1">
      <c r="A35" s="418" t="s">
        <v>1070</v>
      </c>
      <c r="B35" s="418"/>
      <c r="C35" s="418"/>
      <c r="D35" s="418"/>
      <c r="E35" s="418"/>
      <c r="F35" s="418"/>
      <c r="G35" s="418"/>
      <c r="H35" s="418"/>
      <c r="I35" s="409" t="s">
        <v>421</v>
      </c>
      <c r="J35" s="385"/>
      <c r="K35" s="385"/>
      <c r="L35" s="385"/>
      <c r="M35" s="385"/>
      <c r="N35" s="385"/>
      <c r="O35" s="385"/>
      <c r="P35" s="385"/>
      <c r="Q35" s="386"/>
      <c r="R35" s="33">
        <v>40666</v>
      </c>
      <c r="S35" s="33" t="s">
        <v>306</v>
      </c>
    </row>
  </sheetData>
  <sheetProtection password="CEFE" sheet="1"/>
  <mergeCells count="52">
    <mergeCell ref="I35:Q35"/>
    <mergeCell ref="A30:H30"/>
    <mergeCell ref="I30:Q30"/>
    <mergeCell ref="A31:H31"/>
    <mergeCell ref="I31:Q31"/>
    <mergeCell ref="A27:S27"/>
    <mergeCell ref="A28:S28"/>
    <mergeCell ref="A29:H29"/>
    <mergeCell ref="I29:Q29"/>
    <mergeCell ref="A32:H32"/>
    <mergeCell ref="I32:Q32"/>
    <mergeCell ref="A35:H35"/>
    <mergeCell ref="A10:S10"/>
    <mergeCell ref="A11:S11"/>
    <mergeCell ref="A26:H26"/>
    <mergeCell ref="I26:Q26"/>
    <mergeCell ref="A34:H34"/>
    <mergeCell ref="I34:Q34"/>
    <mergeCell ref="A33:H33"/>
    <mergeCell ref="I33:Q33"/>
    <mergeCell ref="A24:S24"/>
    <mergeCell ref="A25:H25"/>
    <mergeCell ref="I25:Q25"/>
    <mergeCell ref="A23:S23"/>
    <mergeCell ref="A20:S20"/>
    <mergeCell ref="I22:Q22"/>
    <mergeCell ref="A21:S21"/>
    <mergeCell ref="A22:H22"/>
    <mergeCell ref="A19:H19"/>
    <mergeCell ref="I19:Q19"/>
    <mergeCell ref="A13:S13"/>
    <mergeCell ref="A17:S17"/>
    <mergeCell ref="A18:S18"/>
    <mergeCell ref="A16:H16"/>
    <mergeCell ref="I16:Q16"/>
    <mergeCell ref="A14:S14"/>
    <mergeCell ref="A15:H15"/>
    <mergeCell ref="I15:Q15"/>
    <mergeCell ref="A1:S1"/>
    <mergeCell ref="A2:S2"/>
    <mergeCell ref="A3:E3"/>
    <mergeCell ref="F3:Q3"/>
    <mergeCell ref="A4:S5"/>
    <mergeCell ref="A6:H6"/>
    <mergeCell ref="I6:Q6"/>
    <mergeCell ref="A7:S7"/>
    <mergeCell ref="A9:H9"/>
    <mergeCell ref="A8:H8"/>
    <mergeCell ref="I8:Q8"/>
    <mergeCell ref="A12:H12"/>
    <mergeCell ref="I12:Q12"/>
    <mergeCell ref="I9:Q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299" t="s">
        <v>298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</row>
    <row r="2" spans="1:17" ht="13.5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</row>
    <row r="3" spans="1:17" ht="13.5" thickBot="1">
      <c r="A3" s="293" t="s">
        <v>220</v>
      </c>
      <c r="B3" s="294"/>
      <c r="C3" s="294"/>
      <c r="D3" s="295"/>
      <c r="E3" s="431"/>
      <c r="F3" s="432"/>
      <c r="G3" s="432"/>
      <c r="H3" s="432"/>
      <c r="I3" s="432"/>
      <c r="J3" s="432"/>
      <c r="K3" s="432"/>
      <c r="L3" s="432"/>
      <c r="M3" s="433"/>
      <c r="N3" s="429" t="s">
        <v>74</v>
      </c>
      <c r="O3" s="430"/>
      <c r="P3" s="294" t="s">
        <v>301</v>
      </c>
      <c r="Q3" s="295"/>
    </row>
    <row r="4" spans="1:17" s="59" customFormat="1" ht="12.75">
      <c r="A4" s="434" t="s">
        <v>290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s="61" customFormat="1" ht="12.7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</row>
    <row r="6" spans="1:17" s="61" customFormat="1" ht="12.75">
      <c r="A6" s="428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</row>
  </sheetData>
  <sheetProtection password="CEFE" sheet="1"/>
  <mergeCells count="8">
    <mergeCell ref="A6:Q6"/>
    <mergeCell ref="A1:Q1"/>
    <mergeCell ref="P3:Q3"/>
    <mergeCell ref="N3:O3"/>
    <mergeCell ref="E3:M3"/>
    <mergeCell ref="A2:Q2"/>
    <mergeCell ref="A3:D3"/>
    <mergeCell ref="A4:Q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299" t="s">
        <v>299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</row>
    <row r="2" spans="1:17" ht="13.5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</row>
    <row r="3" spans="1:17" ht="13.5" thickBot="1">
      <c r="A3" s="293" t="s">
        <v>219</v>
      </c>
      <c r="B3" s="294"/>
      <c r="C3" s="294"/>
      <c r="D3" s="295"/>
      <c r="E3" s="431"/>
      <c r="F3" s="432"/>
      <c r="G3" s="432"/>
      <c r="H3" s="432"/>
      <c r="I3" s="432"/>
      <c r="J3" s="432"/>
      <c r="K3" s="432"/>
      <c r="L3" s="432"/>
      <c r="M3" s="433"/>
      <c r="N3" s="429" t="s">
        <v>74</v>
      </c>
      <c r="O3" s="430"/>
      <c r="P3" s="294" t="s">
        <v>301</v>
      </c>
      <c r="Q3" s="295"/>
    </row>
    <row r="4" spans="1:17" s="59" customFormat="1" ht="12.75">
      <c r="A4" s="434" t="s">
        <v>289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s="61" customFormat="1" ht="12.7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</row>
  </sheetData>
  <sheetProtection password="CEFE" sheet="1"/>
  <mergeCells count="7">
    <mergeCell ref="A1:Q1"/>
    <mergeCell ref="P3:Q3"/>
    <mergeCell ref="N3:O3"/>
    <mergeCell ref="E3:M3"/>
    <mergeCell ref="A4:Q5"/>
    <mergeCell ref="A2:Q2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299" t="s">
        <v>298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</row>
    <row r="2" spans="1:17" ht="13.5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</row>
    <row r="3" spans="1:17" ht="13.5" thickBot="1">
      <c r="A3" s="293" t="s">
        <v>218</v>
      </c>
      <c r="B3" s="294"/>
      <c r="C3" s="294"/>
      <c r="D3" s="295"/>
      <c r="E3" s="431"/>
      <c r="F3" s="432"/>
      <c r="G3" s="432"/>
      <c r="H3" s="432"/>
      <c r="I3" s="432"/>
      <c r="J3" s="432"/>
      <c r="K3" s="432"/>
      <c r="L3" s="432"/>
      <c r="M3" s="433"/>
      <c r="N3" s="429" t="s">
        <v>74</v>
      </c>
      <c r="O3" s="430"/>
      <c r="P3" s="294" t="s">
        <v>301</v>
      </c>
      <c r="Q3" s="295"/>
    </row>
    <row r="4" spans="1:17" s="59" customFormat="1" ht="12.7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s="61" customFormat="1" ht="12.7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</row>
    <row r="6" spans="1:19" s="42" customFormat="1" ht="11.25" customHeight="1">
      <c r="A6" s="388" t="s">
        <v>155</v>
      </c>
      <c r="B6" s="387"/>
      <c r="C6" s="387"/>
      <c r="D6" s="387"/>
      <c r="E6" s="389"/>
      <c r="F6" s="437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110"/>
      <c r="R6" s="61"/>
      <c r="S6" s="36"/>
    </row>
    <row r="7" spans="1:17" s="62" customFormat="1" ht="11.25" customHeight="1">
      <c r="A7" s="436" t="s">
        <v>375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</row>
    <row r="8" spans="1:17" s="62" customFormat="1" ht="11.25" customHeight="1">
      <c r="A8" s="63" t="s">
        <v>25</v>
      </c>
      <c r="B8" s="435" t="s">
        <v>376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</row>
    <row r="9" spans="1:17" s="61" customFormat="1" ht="11.25" customHeight="1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</row>
    <row r="10" spans="1:19" s="42" customFormat="1" ht="11.25" customHeight="1">
      <c r="A10" s="388" t="s">
        <v>162</v>
      </c>
      <c r="B10" s="387"/>
      <c r="C10" s="387"/>
      <c r="D10" s="387"/>
      <c r="E10" s="389"/>
      <c r="F10" s="437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110"/>
      <c r="R10" s="61"/>
      <c r="S10" s="36"/>
    </row>
    <row r="11" spans="1:17" s="62" customFormat="1" ht="11.25" customHeight="1">
      <c r="A11" s="436" t="s">
        <v>422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</row>
    <row r="12" spans="1:17" s="62" customFormat="1" ht="11.25" customHeight="1">
      <c r="A12" s="63" t="s">
        <v>25</v>
      </c>
      <c r="B12" s="435" t="s">
        <v>423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</row>
    <row r="13" spans="1:17" s="61" customFormat="1" ht="11.25" customHeight="1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</row>
    <row r="14" spans="1:17" s="62" customFormat="1" ht="11.25" customHeight="1">
      <c r="A14" s="436" t="s">
        <v>424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</row>
    <row r="15" spans="1:17" s="62" customFormat="1" ht="11.25" customHeight="1">
      <c r="A15" s="63" t="s">
        <v>25</v>
      </c>
      <c r="B15" s="435" t="s">
        <v>423</v>
      </c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</row>
    <row r="16" spans="1:17" s="61" customFormat="1" ht="11.25" customHeight="1">
      <c r="A16" s="428"/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</row>
    <row r="17" spans="1:17" s="62" customFormat="1" ht="11.25" customHeight="1">
      <c r="A17" s="436" t="s">
        <v>425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</row>
    <row r="18" spans="1:17" s="62" customFormat="1" ht="11.25" customHeight="1">
      <c r="A18" s="63" t="s">
        <v>25</v>
      </c>
      <c r="B18" s="435" t="s">
        <v>426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</row>
    <row r="19" spans="1:17" s="61" customFormat="1" ht="11.25" customHeight="1">
      <c r="A19" s="428"/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</row>
    <row r="20" spans="1:19" s="42" customFormat="1" ht="11.25" customHeight="1">
      <c r="A20" s="388" t="s">
        <v>163</v>
      </c>
      <c r="B20" s="387"/>
      <c r="C20" s="387"/>
      <c r="D20" s="387"/>
      <c r="E20" s="389"/>
      <c r="F20" s="437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110"/>
      <c r="R20" s="61"/>
      <c r="S20" s="36"/>
    </row>
    <row r="21" spans="1:17" s="62" customFormat="1" ht="11.25" customHeight="1">
      <c r="A21" s="436" t="s">
        <v>452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</row>
    <row r="22" spans="1:17" s="62" customFormat="1" ht="11.25" customHeight="1">
      <c r="A22" s="63" t="s">
        <v>25</v>
      </c>
      <c r="B22" s="435" t="s">
        <v>426</v>
      </c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</row>
    <row r="23" spans="1:17" s="62" customFormat="1" ht="11.25" customHeight="1">
      <c r="A23" s="436" t="s">
        <v>306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</row>
    <row r="24" spans="1:19" s="42" customFormat="1" ht="11.25" customHeight="1">
      <c r="A24" s="388" t="s">
        <v>164</v>
      </c>
      <c r="B24" s="387"/>
      <c r="C24" s="387"/>
      <c r="D24" s="387"/>
      <c r="E24" s="389"/>
      <c r="F24" s="437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110"/>
      <c r="R24" s="61"/>
      <c r="S24" s="36"/>
    </row>
    <row r="25" spans="1:17" s="62" customFormat="1" ht="11.25" customHeight="1">
      <c r="A25" s="436" t="s">
        <v>500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</row>
    <row r="26" spans="1:17" s="62" customFormat="1" ht="11.25" customHeight="1">
      <c r="A26" s="63" t="s">
        <v>25</v>
      </c>
      <c r="B26" s="435" t="s">
        <v>501</v>
      </c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</row>
    <row r="27" spans="1:17" s="61" customFormat="1" ht="11.25" customHeight="1">
      <c r="A27" s="428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</row>
    <row r="28" spans="1:19" s="42" customFormat="1" ht="11.25" customHeight="1">
      <c r="A28" s="388" t="s">
        <v>523</v>
      </c>
      <c r="B28" s="387"/>
      <c r="C28" s="387"/>
      <c r="D28" s="387"/>
      <c r="E28" s="389"/>
      <c r="F28" s="437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110"/>
      <c r="R28" s="61"/>
      <c r="S28" s="36"/>
    </row>
    <row r="29" spans="1:17" s="62" customFormat="1" ht="18" customHeight="1">
      <c r="A29" s="436" t="s">
        <v>536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</row>
    <row r="30" spans="1:17" s="62" customFormat="1" ht="13.5" customHeight="1">
      <c r="A30" s="63" t="s">
        <v>25</v>
      </c>
      <c r="B30" s="435" t="s">
        <v>426</v>
      </c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</row>
    <row r="31" spans="1:17" s="61" customFormat="1" ht="12.75">
      <c r="A31" s="428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</row>
    <row r="32" spans="1:19" s="42" customFormat="1" ht="11.25" customHeight="1">
      <c r="A32" s="388" t="s">
        <v>585</v>
      </c>
      <c r="B32" s="387"/>
      <c r="C32" s="387"/>
      <c r="D32" s="387"/>
      <c r="E32" s="389"/>
      <c r="F32" s="437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110"/>
      <c r="R32" s="61"/>
      <c r="S32" s="36"/>
    </row>
    <row r="33" spans="1:17" s="62" customFormat="1" ht="18" customHeight="1">
      <c r="A33" s="436" t="s">
        <v>591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</row>
    <row r="34" spans="1:17" s="62" customFormat="1" ht="13.5" customHeight="1">
      <c r="A34" s="63" t="s">
        <v>25</v>
      </c>
      <c r="B34" s="435" t="s">
        <v>426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</row>
    <row r="35" spans="1:17" s="61" customFormat="1" ht="12.75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</row>
    <row r="36" spans="1:17" s="62" customFormat="1" ht="21" customHeight="1">
      <c r="A36" s="436" t="s">
        <v>592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</row>
    <row r="37" spans="1:17" s="62" customFormat="1" ht="13.5" customHeight="1">
      <c r="A37" s="63" t="s">
        <v>25</v>
      </c>
      <c r="B37" s="435" t="s">
        <v>501</v>
      </c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</row>
    <row r="38" spans="1:17" s="61" customFormat="1" ht="12.75">
      <c r="A38" s="428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</row>
    <row r="39" spans="1:19" s="42" customFormat="1" ht="11.25" customHeight="1">
      <c r="A39" s="388" t="s">
        <v>609</v>
      </c>
      <c r="B39" s="387"/>
      <c r="C39" s="387"/>
      <c r="D39" s="387"/>
      <c r="E39" s="389"/>
      <c r="F39" s="437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110"/>
      <c r="R39" s="61"/>
      <c r="S39" s="36"/>
    </row>
    <row r="40" spans="1:17" s="62" customFormat="1" ht="27.75" customHeight="1">
      <c r="A40" s="436" t="s">
        <v>614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</row>
    <row r="41" spans="1:17" s="62" customFormat="1" ht="13.5" customHeight="1">
      <c r="A41" s="63" t="s">
        <v>25</v>
      </c>
      <c r="B41" s="435" t="s">
        <v>501</v>
      </c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</row>
    <row r="42" spans="1:17" s="61" customFormat="1" ht="12.75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</row>
    <row r="43" spans="1:17" s="62" customFormat="1" ht="16.5" customHeight="1">
      <c r="A43" s="436" t="s">
        <v>615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</row>
    <row r="44" spans="1:17" s="62" customFormat="1" ht="13.5" customHeight="1">
      <c r="A44" s="63" t="s">
        <v>25</v>
      </c>
      <c r="B44" s="435" t="s">
        <v>501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</row>
    <row r="45" spans="1:17" s="61" customFormat="1" ht="12.75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</row>
    <row r="46" spans="1:17" s="62" customFormat="1" ht="27.75" customHeight="1">
      <c r="A46" s="436" t="s">
        <v>616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</row>
    <row r="47" spans="1:17" s="62" customFormat="1" ht="13.5" customHeight="1">
      <c r="A47" s="63" t="s">
        <v>25</v>
      </c>
      <c r="B47" s="435" t="s">
        <v>501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</row>
    <row r="48" spans="1:17" s="61" customFormat="1" ht="12.75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</row>
    <row r="49" spans="1:17" s="62" customFormat="1" ht="27.75" customHeight="1">
      <c r="A49" s="436" t="s">
        <v>617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</row>
    <row r="50" spans="1:17" s="62" customFormat="1" ht="13.5" customHeight="1">
      <c r="A50" s="63" t="s">
        <v>25</v>
      </c>
      <c r="B50" s="435" t="s">
        <v>501</v>
      </c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</row>
    <row r="51" spans="1:17" s="61" customFormat="1" ht="12.75">
      <c r="A51" s="428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</row>
    <row r="52" spans="1:17" s="62" customFormat="1" ht="16.5" customHeight="1">
      <c r="A52" s="436" t="s">
        <v>618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</row>
    <row r="53" spans="1:17" s="62" customFormat="1" ht="13.5" customHeight="1">
      <c r="A53" s="63" t="s">
        <v>25</v>
      </c>
      <c r="B53" s="435" t="s">
        <v>501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</row>
    <row r="54" spans="1:17" s="61" customFormat="1" ht="12.75">
      <c r="A54" s="428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</row>
    <row r="55" spans="1:17" s="61" customFormat="1" ht="12.75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</row>
    <row r="56" spans="1:19" s="42" customFormat="1" ht="11.25" customHeight="1">
      <c r="A56" s="388" t="s">
        <v>681</v>
      </c>
      <c r="B56" s="387"/>
      <c r="C56" s="387"/>
      <c r="D56" s="387"/>
      <c r="E56" s="389"/>
      <c r="F56" s="437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110"/>
      <c r="R56" s="61"/>
      <c r="S56" s="36"/>
    </row>
    <row r="57" spans="1:17" s="62" customFormat="1" ht="18" customHeight="1">
      <c r="A57" s="436" t="s">
        <v>691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</row>
    <row r="58" spans="1:17" s="62" customFormat="1" ht="13.5" customHeight="1">
      <c r="A58" s="63" t="s">
        <v>25</v>
      </c>
      <c r="B58" s="435" t="s">
        <v>426</v>
      </c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</row>
    <row r="59" spans="1:17" s="61" customFormat="1" ht="12.75">
      <c r="A59" s="428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</row>
    <row r="60" spans="1:19" s="42" customFormat="1" ht="18" customHeight="1">
      <c r="A60" s="388" t="s">
        <v>774</v>
      </c>
      <c r="B60" s="387"/>
      <c r="C60" s="387"/>
      <c r="D60" s="387"/>
      <c r="E60" s="389"/>
      <c r="F60" s="437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110"/>
      <c r="R60" s="61"/>
      <c r="S60" s="36"/>
    </row>
    <row r="61" spans="1:17" s="62" customFormat="1" ht="18" customHeight="1">
      <c r="A61" s="436" t="s">
        <v>775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</row>
    <row r="62" spans="1:17" s="62" customFormat="1" ht="18" customHeight="1">
      <c r="A62" s="63" t="s">
        <v>25</v>
      </c>
      <c r="B62" s="435" t="s">
        <v>501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</row>
    <row r="63" spans="1:17" s="61" customFormat="1" ht="18" customHeight="1">
      <c r="A63" s="428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</row>
    <row r="64" spans="1:17" s="62" customFormat="1" ht="15.75" customHeight="1">
      <c r="A64" s="436" t="s">
        <v>776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</row>
    <row r="65" spans="1:17" s="62" customFormat="1" ht="15" customHeight="1">
      <c r="A65" s="63" t="s">
        <v>25</v>
      </c>
      <c r="B65" s="435" t="s">
        <v>777</v>
      </c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</row>
    <row r="66" spans="1:17" s="61" customFormat="1" ht="18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</row>
    <row r="67" spans="1:19" s="42" customFormat="1" ht="18" customHeight="1">
      <c r="A67" s="388" t="s">
        <v>781</v>
      </c>
      <c r="B67" s="387"/>
      <c r="C67" s="387"/>
      <c r="D67" s="387"/>
      <c r="E67" s="389"/>
      <c r="F67" s="437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110"/>
      <c r="R67" s="61"/>
      <c r="S67" s="36"/>
    </row>
    <row r="68" spans="1:17" s="62" customFormat="1" ht="18" customHeight="1">
      <c r="A68" s="436" t="s">
        <v>796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</row>
    <row r="69" spans="1:17" s="62" customFormat="1" ht="14.25" customHeight="1">
      <c r="A69" s="63" t="s">
        <v>25</v>
      </c>
      <c r="B69" s="435" t="s">
        <v>797</v>
      </c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</row>
    <row r="70" spans="1:17" s="61" customFormat="1" ht="16.5" customHeight="1">
      <c r="A70" s="428"/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</row>
    <row r="71" spans="1:19" s="42" customFormat="1" ht="16.5" customHeight="1">
      <c r="A71" s="388" t="s">
        <v>921</v>
      </c>
      <c r="B71" s="387"/>
      <c r="C71" s="387"/>
      <c r="D71" s="387"/>
      <c r="E71" s="389"/>
      <c r="F71" s="437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110"/>
      <c r="R71" s="61"/>
      <c r="S71" s="36"/>
    </row>
    <row r="72" spans="1:17" s="62" customFormat="1" ht="16.5" customHeight="1">
      <c r="A72" s="436" t="s">
        <v>933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</row>
    <row r="73" spans="1:17" s="62" customFormat="1" ht="16.5" customHeight="1">
      <c r="A73" s="63" t="s">
        <v>25</v>
      </c>
      <c r="B73" s="435" t="s">
        <v>501</v>
      </c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</row>
    <row r="74" spans="1:17" s="61" customFormat="1" ht="16.5" customHeight="1">
      <c r="A74" s="428"/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</row>
    <row r="75" spans="1:17" s="62" customFormat="1" ht="27" customHeight="1">
      <c r="A75" s="436" t="s">
        <v>934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</row>
    <row r="76" spans="1:17" s="62" customFormat="1" ht="18" customHeight="1">
      <c r="A76" s="63" t="s">
        <v>25</v>
      </c>
      <c r="B76" s="435" t="s">
        <v>501</v>
      </c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</row>
    <row r="77" spans="1:17" s="61" customFormat="1" ht="14.25" customHeight="1">
      <c r="A77" s="42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</row>
    <row r="78" spans="1:17" s="62" customFormat="1" ht="18" customHeight="1">
      <c r="A78" s="436" t="s">
        <v>935</v>
      </c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</row>
    <row r="79" spans="1:17" s="62" customFormat="1" ht="15" customHeight="1">
      <c r="A79" s="63" t="s">
        <v>25</v>
      </c>
      <c r="B79" s="435" t="s">
        <v>376</v>
      </c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</row>
    <row r="80" spans="1:17" s="61" customFormat="1" ht="12.75">
      <c r="A80" s="42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</row>
    <row r="81" spans="1:19" s="42" customFormat="1" ht="11.25" customHeight="1">
      <c r="A81" s="388" t="s">
        <v>949</v>
      </c>
      <c r="B81" s="387"/>
      <c r="C81" s="387"/>
      <c r="D81" s="387"/>
      <c r="E81" s="389"/>
      <c r="F81" s="437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110"/>
      <c r="R81" s="61"/>
      <c r="S81" s="36"/>
    </row>
    <row r="82" spans="1:17" s="62" customFormat="1" ht="18.75" customHeight="1">
      <c r="A82" s="436" t="s">
        <v>966</v>
      </c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</row>
    <row r="83" spans="1:17" s="62" customFormat="1" ht="13.5" customHeight="1">
      <c r="A83" s="63" t="s">
        <v>25</v>
      </c>
      <c r="B83" s="435" t="s">
        <v>501</v>
      </c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</row>
    <row r="84" spans="1:17" s="61" customFormat="1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</row>
    <row r="85" spans="1:17" s="62" customFormat="1" ht="16.5" customHeight="1">
      <c r="A85" s="436" t="s">
        <v>967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</row>
    <row r="86" spans="1:17" s="62" customFormat="1" ht="13.5" customHeight="1">
      <c r="A86" s="63" t="s">
        <v>25</v>
      </c>
      <c r="B86" s="435" t="s">
        <v>501</v>
      </c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</row>
    <row r="87" spans="1:17" s="61" customFormat="1" ht="12.75">
      <c r="A87" s="428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</row>
    <row r="88" spans="1:17" s="62" customFormat="1" ht="17.25" customHeight="1">
      <c r="A88" s="436" t="s">
        <v>968</v>
      </c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</row>
    <row r="89" spans="1:17" s="62" customFormat="1" ht="13.5" customHeight="1">
      <c r="A89" s="63" t="s">
        <v>25</v>
      </c>
      <c r="B89" s="435" t="s">
        <v>501</v>
      </c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</row>
    <row r="90" spans="1:17" s="61" customFormat="1" ht="12.75">
      <c r="A90" s="428"/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</row>
    <row r="91" spans="1:17" s="62" customFormat="1" ht="27.75" customHeight="1">
      <c r="A91" s="436" t="s">
        <v>969</v>
      </c>
      <c r="B91" s="436"/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</row>
    <row r="92" spans="1:17" s="62" customFormat="1" ht="13.5" customHeight="1">
      <c r="A92" s="63" t="s">
        <v>25</v>
      </c>
      <c r="B92" s="435" t="s">
        <v>501</v>
      </c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</row>
    <row r="93" spans="1:17" s="61" customFormat="1" ht="12.75">
      <c r="A93" s="428"/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</row>
  </sheetData>
  <sheetProtection password="CEFE" sheet="1"/>
  <mergeCells count="107">
    <mergeCell ref="A4:Q5"/>
    <mergeCell ref="A2:Q2"/>
    <mergeCell ref="A3:D3"/>
    <mergeCell ref="A1:Q1"/>
    <mergeCell ref="P3:Q3"/>
    <mergeCell ref="N3:O3"/>
    <mergeCell ref="E3:M3"/>
    <mergeCell ref="A10:E10"/>
    <mergeCell ref="F10:P10"/>
    <mergeCell ref="B12:Q12"/>
    <mergeCell ref="A13:Q13"/>
    <mergeCell ref="A17:Q17"/>
    <mergeCell ref="B18:Q18"/>
    <mergeCell ref="A11:Q11"/>
    <mergeCell ref="A14:Q14"/>
    <mergeCell ref="B15:Q15"/>
    <mergeCell ref="A16:Q16"/>
    <mergeCell ref="B22:Q22"/>
    <mergeCell ref="A23:Q23"/>
    <mergeCell ref="A19:Q19"/>
    <mergeCell ref="A20:E20"/>
    <mergeCell ref="F20:P20"/>
    <mergeCell ref="A32:E32"/>
    <mergeCell ref="F32:P32"/>
    <mergeCell ref="A21:Q21"/>
    <mergeCell ref="A25:Q25"/>
    <mergeCell ref="F24:P24"/>
    <mergeCell ref="B26:Q26"/>
    <mergeCell ref="A27:Q27"/>
    <mergeCell ref="A29:Q29"/>
    <mergeCell ref="A28:E28"/>
    <mergeCell ref="F28:P28"/>
    <mergeCell ref="A24:E24"/>
    <mergeCell ref="B44:Q44"/>
    <mergeCell ref="A45:Q45"/>
    <mergeCell ref="B30:Q30"/>
    <mergeCell ref="A31:Q31"/>
    <mergeCell ref="A36:Q36"/>
    <mergeCell ref="A38:Q38"/>
    <mergeCell ref="A33:Q33"/>
    <mergeCell ref="B34:Q34"/>
    <mergeCell ref="A35:Q35"/>
    <mergeCell ref="B37:Q37"/>
    <mergeCell ref="B47:Q47"/>
    <mergeCell ref="A49:Q49"/>
    <mergeCell ref="A39:E39"/>
    <mergeCell ref="F39:P39"/>
    <mergeCell ref="A40:Q40"/>
    <mergeCell ref="A48:Q48"/>
    <mergeCell ref="A43:Q43"/>
    <mergeCell ref="B41:Q41"/>
    <mergeCell ref="A42:Q42"/>
    <mergeCell ref="A46:Q46"/>
    <mergeCell ref="B50:Q50"/>
    <mergeCell ref="A52:Q52"/>
    <mergeCell ref="B53:Q53"/>
    <mergeCell ref="A54:Q54"/>
    <mergeCell ref="A51:Q51"/>
    <mergeCell ref="A59:Q59"/>
    <mergeCell ref="B58:Q58"/>
    <mergeCell ref="A55:Q55"/>
    <mergeCell ref="A57:Q57"/>
    <mergeCell ref="A56:E56"/>
    <mergeCell ref="A60:E60"/>
    <mergeCell ref="F60:P60"/>
    <mergeCell ref="A61:Q61"/>
    <mergeCell ref="B62:Q62"/>
    <mergeCell ref="A64:Q64"/>
    <mergeCell ref="B65:Q65"/>
    <mergeCell ref="A63:Q63"/>
    <mergeCell ref="A84:Q84"/>
    <mergeCell ref="B79:Q79"/>
    <mergeCell ref="A71:E71"/>
    <mergeCell ref="F71:P71"/>
    <mergeCell ref="A74:Q74"/>
    <mergeCell ref="A82:Q82"/>
    <mergeCell ref="A81:E81"/>
    <mergeCell ref="F81:P81"/>
    <mergeCell ref="A80:Q80"/>
    <mergeCell ref="B83:Q83"/>
    <mergeCell ref="A6:E6"/>
    <mergeCell ref="F6:P6"/>
    <mergeCell ref="A7:Q7"/>
    <mergeCell ref="B8:Q8"/>
    <mergeCell ref="A9:Q9"/>
    <mergeCell ref="A78:Q78"/>
    <mergeCell ref="F56:P56"/>
    <mergeCell ref="F67:P67"/>
    <mergeCell ref="B69:Q69"/>
    <mergeCell ref="A93:Q93"/>
    <mergeCell ref="B86:Q86"/>
    <mergeCell ref="B89:Q89"/>
    <mergeCell ref="A90:Q90"/>
    <mergeCell ref="A91:Q91"/>
    <mergeCell ref="A72:Q72"/>
    <mergeCell ref="B92:Q92"/>
    <mergeCell ref="A88:Q88"/>
    <mergeCell ref="A87:Q87"/>
    <mergeCell ref="A85:Q85"/>
    <mergeCell ref="B73:Q73"/>
    <mergeCell ref="A75:Q75"/>
    <mergeCell ref="A77:Q77"/>
    <mergeCell ref="B76:Q76"/>
    <mergeCell ref="A66:Q66"/>
    <mergeCell ref="A70:Q70"/>
    <mergeCell ref="A68:Q68"/>
    <mergeCell ref="A67:E6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60"/>
    </row>
    <row r="2" spans="1:17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60"/>
    </row>
    <row r="3" spans="1:17" ht="13.5" thickBot="1">
      <c r="A3" s="395" t="s">
        <v>224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2"/>
      <c r="M3" s="398" t="s">
        <v>74</v>
      </c>
      <c r="N3" s="399"/>
      <c r="O3" s="396" t="s">
        <v>301</v>
      </c>
      <c r="P3" s="397"/>
      <c r="Q3" s="60"/>
    </row>
    <row r="4" spans="1:17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60"/>
    </row>
    <row r="5" spans="1:17" s="35" customFormat="1" ht="11.25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60"/>
    </row>
    <row r="6" spans="1:19" s="42" customFormat="1" ht="11.25" customHeight="1">
      <c r="A6" s="388" t="s">
        <v>163</v>
      </c>
      <c r="B6" s="387"/>
      <c r="C6" s="387"/>
      <c r="D6" s="387"/>
      <c r="E6" s="389"/>
      <c r="F6" s="439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60"/>
      <c r="R6" s="36"/>
      <c r="S6" s="36"/>
    </row>
    <row r="7" spans="1:17" s="3" customFormat="1" ht="13.5" customHeight="1">
      <c r="A7" s="24" t="s">
        <v>70</v>
      </c>
      <c r="B7" s="386" t="s">
        <v>453</v>
      </c>
      <c r="C7" s="418"/>
      <c r="D7" s="418"/>
      <c r="E7" s="418"/>
      <c r="F7" s="418"/>
      <c r="G7" s="418"/>
      <c r="H7" s="418"/>
      <c r="I7" s="418"/>
      <c r="J7" s="424" t="s">
        <v>83</v>
      </c>
      <c r="K7" s="388"/>
      <c r="L7" s="107" t="s">
        <v>455</v>
      </c>
      <c r="M7" s="57" t="s">
        <v>208</v>
      </c>
      <c r="N7" s="385" t="s">
        <v>343</v>
      </c>
      <c r="O7" s="385"/>
      <c r="P7" s="386"/>
      <c r="Q7" s="60"/>
    </row>
    <row r="8" spans="1:17" s="3" customFormat="1" ht="13.5" customHeight="1">
      <c r="A8" s="24" t="s">
        <v>81</v>
      </c>
      <c r="B8" s="441" t="s">
        <v>431</v>
      </c>
      <c r="C8" s="442"/>
      <c r="D8" s="443" t="s">
        <v>83</v>
      </c>
      <c r="E8" s="444"/>
      <c r="F8" s="441" t="s">
        <v>455</v>
      </c>
      <c r="G8" s="441"/>
      <c r="H8" s="442"/>
      <c r="I8" s="24" t="s">
        <v>68</v>
      </c>
      <c r="J8" s="108" t="s">
        <v>306</v>
      </c>
      <c r="K8" s="24" t="s">
        <v>69</v>
      </c>
      <c r="L8" s="108" t="s">
        <v>306</v>
      </c>
      <c r="M8" s="443" t="s">
        <v>85</v>
      </c>
      <c r="N8" s="444"/>
      <c r="O8" s="445" t="s">
        <v>306</v>
      </c>
      <c r="P8" s="446"/>
      <c r="Q8" s="60"/>
    </row>
    <row r="9" spans="1:17" s="3" customFormat="1" ht="13.5" customHeight="1">
      <c r="A9" s="24" t="s">
        <v>216</v>
      </c>
      <c r="B9" s="441" t="s">
        <v>454</v>
      </c>
      <c r="C9" s="441"/>
      <c r="D9" s="441"/>
      <c r="E9" s="441"/>
      <c r="F9" s="441"/>
      <c r="G9" s="441"/>
      <c r="H9" s="441"/>
      <c r="I9" s="441"/>
      <c r="J9" s="442"/>
      <c r="K9" s="449" t="s">
        <v>84</v>
      </c>
      <c r="L9" s="450"/>
      <c r="M9" s="385" t="s">
        <v>402</v>
      </c>
      <c r="N9" s="385"/>
      <c r="O9" s="385"/>
      <c r="P9" s="386"/>
      <c r="Q9" s="43"/>
    </row>
    <row r="10" spans="1:17" s="3" customFormat="1" ht="13.5" customHeight="1">
      <c r="A10" s="24" t="s">
        <v>82</v>
      </c>
      <c r="B10" s="385" t="s">
        <v>306</v>
      </c>
      <c r="C10" s="385"/>
      <c r="D10" s="385"/>
      <c r="E10" s="385"/>
      <c r="F10" s="385"/>
      <c r="G10" s="385"/>
      <c r="H10" s="385"/>
      <c r="I10" s="388" t="s">
        <v>217</v>
      </c>
      <c r="J10" s="385"/>
      <c r="K10" s="385"/>
      <c r="L10" s="104">
        <v>100</v>
      </c>
      <c r="M10" s="388" t="s">
        <v>209</v>
      </c>
      <c r="N10" s="387"/>
      <c r="O10" s="385" t="s">
        <v>326</v>
      </c>
      <c r="P10" s="386"/>
      <c r="Q10" s="43"/>
    </row>
    <row r="11" spans="1:18" ht="12.75">
      <c r="A11" s="388" t="s">
        <v>211</v>
      </c>
      <c r="B11" s="387"/>
      <c r="C11" s="109">
        <v>0</v>
      </c>
      <c r="D11" s="424" t="s">
        <v>215</v>
      </c>
      <c r="E11" s="424"/>
      <c r="F11" s="424"/>
      <c r="G11" s="388"/>
      <c r="H11" s="447">
        <v>0</v>
      </c>
      <c r="I11" s="448"/>
      <c r="J11" s="388" t="s">
        <v>213</v>
      </c>
      <c r="K11" s="387"/>
      <c r="L11" s="447">
        <v>0</v>
      </c>
      <c r="M11" s="448"/>
      <c r="N11" s="105" t="s">
        <v>214</v>
      </c>
      <c r="O11" s="447">
        <v>0</v>
      </c>
      <c r="P11" s="448"/>
      <c r="Q11" s="43"/>
      <c r="R11" s="3"/>
    </row>
    <row r="12" spans="1:16" ht="12.75">
      <c r="A12" s="410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</row>
    <row r="13" spans="1:16" ht="12.75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</row>
    <row r="14" spans="1:19" s="42" customFormat="1" ht="11.25" customHeight="1">
      <c r="A14" s="388" t="s">
        <v>705</v>
      </c>
      <c r="B14" s="387"/>
      <c r="C14" s="387"/>
      <c r="D14" s="387"/>
      <c r="E14" s="389"/>
      <c r="F14" s="439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60"/>
      <c r="R14" s="36"/>
      <c r="S14" s="36"/>
    </row>
    <row r="15" spans="1:17" s="3" customFormat="1" ht="13.5" customHeight="1">
      <c r="A15" s="24" t="s">
        <v>70</v>
      </c>
      <c r="B15" s="386" t="s">
        <v>453</v>
      </c>
      <c r="C15" s="418"/>
      <c r="D15" s="418"/>
      <c r="E15" s="418"/>
      <c r="F15" s="418"/>
      <c r="G15" s="418"/>
      <c r="H15" s="418"/>
      <c r="I15" s="418"/>
      <c r="J15" s="424" t="s">
        <v>83</v>
      </c>
      <c r="K15" s="388"/>
      <c r="L15" s="107" t="s">
        <v>723</v>
      </c>
      <c r="M15" s="57" t="s">
        <v>208</v>
      </c>
      <c r="N15" s="385" t="s">
        <v>306</v>
      </c>
      <c r="O15" s="385"/>
      <c r="P15" s="386"/>
      <c r="Q15" s="60"/>
    </row>
    <row r="16" spans="1:17" s="3" customFormat="1" ht="13.5" customHeight="1">
      <c r="A16" s="24" t="s">
        <v>81</v>
      </c>
      <c r="B16" s="441" t="s">
        <v>720</v>
      </c>
      <c r="C16" s="442"/>
      <c r="D16" s="443" t="s">
        <v>83</v>
      </c>
      <c r="E16" s="444"/>
      <c r="F16" s="441" t="s">
        <v>723</v>
      </c>
      <c r="G16" s="441"/>
      <c r="H16" s="442"/>
      <c r="I16" s="24" t="s">
        <v>68</v>
      </c>
      <c r="J16" s="108" t="s">
        <v>306</v>
      </c>
      <c r="K16" s="24" t="s">
        <v>69</v>
      </c>
      <c r="L16" s="108" t="s">
        <v>306</v>
      </c>
      <c r="M16" s="443" t="s">
        <v>85</v>
      </c>
      <c r="N16" s="444"/>
      <c r="O16" s="445" t="s">
        <v>306</v>
      </c>
      <c r="P16" s="446"/>
      <c r="Q16" s="60"/>
    </row>
    <row r="17" spans="1:17" s="3" customFormat="1" ht="13.5" customHeight="1">
      <c r="A17" s="24" t="s">
        <v>216</v>
      </c>
      <c r="B17" s="441" t="s">
        <v>306</v>
      </c>
      <c r="C17" s="441"/>
      <c r="D17" s="441"/>
      <c r="E17" s="441"/>
      <c r="F17" s="441"/>
      <c r="G17" s="441"/>
      <c r="H17" s="441"/>
      <c r="I17" s="441"/>
      <c r="J17" s="442"/>
      <c r="K17" s="449" t="s">
        <v>84</v>
      </c>
      <c r="L17" s="450"/>
      <c r="M17" s="385" t="s">
        <v>402</v>
      </c>
      <c r="N17" s="385"/>
      <c r="O17" s="385"/>
      <c r="P17" s="386"/>
      <c r="Q17" s="43"/>
    </row>
    <row r="18" spans="1:17" s="3" customFormat="1" ht="13.5" customHeight="1">
      <c r="A18" s="24" t="s">
        <v>82</v>
      </c>
      <c r="B18" s="385" t="s">
        <v>306</v>
      </c>
      <c r="C18" s="385"/>
      <c r="D18" s="385"/>
      <c r="E18" s="385"/>
      <c r="F18" s="385"/>
      <c r="G18" s="385"/>
      <c r="H18" s="385"/>
      <c r="I18" s="388" t="s">
        <v>217</v>
      </c>
      <c r="J18" s="385"/>
      <c r="K18" s="385"/>
      <c r="L18" s="104" t="s">
        <v>306</v>
      </c>
      <c r="M18" s="388" t="s">
        <v>209</v>
      </c>
      <c r="N18" s="387"/>
      <c r="O18" s="385" t="s">
        <v>306</v>
      </c>
      <c r="P18" s="386"/>
      <c r="Q18" s="43"/>
    </row>
    <row r="19" spans="1:18" ht="12.75">
      <c r="A19" s="388" t="s">
        <v>211</v>
      </c>
      <c r="B19" s="387"/>
      <c r="C19" s="109">
        <v>0</v>
      </c>
      <c r="D19" s="424" t="s">
        <v>215</v>
      </c>
      <c r="E19" s="424"/>
      <c r="F19" s="424"/>
      <c r="G19" s="388"/>
      <c r="H19" s="447">
        <v>0</v>
      </c>
      <c r="I19" s="448"/>
      <c r="J19" s="388" t="s">
        <v>213</v>
      </c>
      <c r="K19" s="387"/>
      <c r="L19" s="447">
        <v>0</v>
      </c>
      <c r="M19" s="448"/>
      <c r="N19" s="105" t="s">
        <v>214</v>
      </c>
      <c r="O19" s="447">
        <v>0</v>
      </c>
      <c r="P19" s="448"/>
      <c r="Q19" s="43"/>
      <c r="R19" s="3"/>
    </row>
    <row r="20" spans="1:16" ht="12.75">
      <c r="A20" s="410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</row>
    <row r="21" spans="1:17" s="3" customFormat="1" ht="13.5" customHeight="1">
      <c r="A21" s="24" t="s">
        <v>70</v>
      </c>
      <c r="B21" s="386" t="s">
        <v>721</v>
      </c>
      <c r="C21" s="418"/>
      <c r="D21" s="418"/>
      <c r="E21" s="418"/>
      <c r="F21" s="418"/>
      <c r="G21" s="418"/>
      <c r="H21" s="418"/>
      <c r="I21" s="418"/>
      <c r="J21" s="424" t="s">
        <v>83</v>
      </c>
      <c r="K21" s="388"/>
      <c r="L21" s="107" t="s">
        <v>723</v>
      </c>
      <c r="M21" s="57" t="s">
        <v>208</v>
      </c>
      <c r="N21" s="385" t="s">
        <v>306</v>
      </c>
      <c r="O21" s="385"/>
      <c r="P21" s="386"/>
      <c r="Q21" s="60"/>
    </row>
    <row r="22" spans="1:17" s="3" customFormat="1" ht="13.5" customHeight="1">
      <c r="A22" s="24" t="s">
        <v>81</v>
      </c>
      <c r="B22" s="441" t="s">
        <v>722</v>
      </c>
      <c r="C22" s="442"/>
      <c r="D22" s="443" t="s">
        <v>83</v>
      </c>
      <c r="E22" s="444"/>
      <c r="F22" s="441" t="s">
        <v>723</v>
      </c>
      <c r="G22" s="441"/>
      <c r="H22" s="442"/>
      <c r="I22" s="24" t="s">
        <v>68</v>
      </c>
      <c r="J22" s="108" t="s">
        <v>306</v>
      </c>
      <c r="K22" s="24" t="s">
        <v>69</v>
      </c>
      <c r="L22" s="108" t="s">
        <v>306</v>
      </c>
      <c r="M22" s="443" t="s">
        <v>85</v>
      </c>
      <c r="N22" s="444"/>
      <c r="O22" s="445" t="s">
        <v>306</v>
      </c>
      <c r="P22" s="446"/>
      <c r="Q22" s="60"/>
    </row>
    <row r="23" spans="1:17" s="3" customFormat="1" ht="13.5" customHeight="1">
      <c r="A23" s="24" t="s">
        <v>216</v>
      </c>
      <c r="B23" s="441" t="s">
        <v>454</v>
      </c>
      <c r="C23" s="441"/>
      <c r="D23" s="441"/>
      <c r="E23" s="441"/>
      <c r="F23" s="441"/>
      <c r="G23" s="441"/>
      <c r="H23" s="441"/>
      <c r="I23" s="441"/>
      <c r="J23" s="442"/>
      <c r="K23" s="449" t="s">
        <v>84</v>
      </c>
      <c r="L23" s="450"/>
      <c r="M23" s="385" t="s">
        <v>306</v>
      </c>
      <c r="N23" s="385"/>
      <c r="O23" s="385"/>
      <c r="P23" s="386"/>
      <c r="Q23" s="43"/>
    </row>
    <row r="24" spans="1:17" s="3" customFormat="1" ht="13.5" customHeight="1">
      <c r="A24" s="24" t="s">
        <v>82</v>
      </c>
      <c r="B24" s="385" t="s">
        <v>306</v>
      </c>
      <c r="C24" s="385"/>
      <c r="D24" s="385"/>
      <c r="E24" s="385"/>
      <c r="F24" s="385"/>
      <c r="G24" s="385"/>
      <c r="H24" s="385"/>
      <c r="I24" s="388" t="s">
        <v>217</v>
      </c>
      <c r="J24" s="385"/>
      <c r="K24" s="385"/>
      <c r="L24" s="104" t="s">
        <v>306</v>
      </c>
      <c r="M24" s="388" t="s">
        <v>209</v>
      </c>
      <c r="N24" s="387"/>
      <c r="O24" s="385" t="s">
        <v>306</v>
      </c>
      <c r="P24" s="386"/>
      <c r="Q24" s="43"/>
    </row>
    <row r="25" spans="1:18" ht="12.75">
      <c r="A25" s="388" t="s">
        <v>211</v>
      </c>
      <c r="B25" s="387"/>
      <c r="C25" s="109">
        <v>0</v>
      </c>
      <c r="D25" s="424" t="s">
        <v>215</v>
      </c>
      <c r="E25" s="424"/>
      <c r="F25" s="424"/>
      <c r="G25" s="388"/>
      <c r="H25" s="447">
        <v>0</v>
      </c>
      <c r="I25" s="448"/>
      <c r="J25" s="388" t="s">
        <v>213</v>
      </c>
      <c r="K25" s="387"/>
      <c r="L25" s="447">
        <v>0</v>
      </c>
      <c r="M25" s="448"/>
      <c r="N25" s="105" t="s">
        <v>214</v>
      </c>
      <c r="O25" s="447">
        <v>0</v>
      </c>
      <c r="P25" s="448"/>
      <c r="Q25" s="43"/>
      <c r="R25" s="3"/>
    </row>
    <row r="26" spans="1:16" ht="12.75">
      <c r="A26" s="410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</row>
    <row r="27" spans="1:19" s="42" customFormat="1" ht="11.25" customHeight="1">
      <c r="A27" s="388" t="s">
        <v>168</v>
      </c>
      <c r="B27" s="387"/>
      <c r="C27" s="387"/>
      <c r="D27" s="387"/>
      <c r="E27" s="389"/>
      <c r="F27" s="439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60"/>
      <c r="R27" s="36"/>
      <c r="S27" s="36"/>
    </row>
    <row r="28" spans="1:17" s="3" customFormat="1" ht="13.5" customHeight="1">
      <c r="A28" s="24" t="s">
        <v>70</v>
      </c>
      <c r="B28" s="386" t="s">
        <v>754</v>
      </c>
      <c r="C28" s="418"/>
      <c r="D28" s="418"/>
      <c r="E28" s="418"/>
      <c r="F28" s="418"/>
      <c r="G28" s="418"/>
      <c r="H28" s="418"/>
      <c r="I28" s="418"/>
      <c r="J28" s="424" t="s">
        <v>83</v>
      </c>
      <c r="K28" s="388"/>
      <c r="L28" s="107" t="s">
        <v>455</v>
      </c>
      <c r="M28" s="57" t="s">
        <v>208</v>
      </c>
      <c r="N28" s="385" t="s">
        <v>343</v>
      </c>
      <c r="O28" s="385"/>
      <c r="P28" s="386"/>
      <c r="Q28" s="60"/>
    </row>
    <row r="29" spans="1:17" s="3" customFormat="1" ht="13.5" customHeight="1">
      <c r="A29" s="24" t="s">
        <v>81</v>
      </c>
      <c r="B29" s="441" t="s">
        <v>431</v>
      </c>
      <c r="C29" s="442"/>
      <c r="D29" s="443" t="s">
        <v>83</v>
      </c>
      <c r="E29" s="444"/>
      <c r="F29" s="441" t="s">
        <v>455</v>
      </c>
      <c r="G29" s="441"/>
      <c r="H29" s="442"/>
      <c r="I29" s="24" t="s">
        <v>68</v>
      </c>
      <c r="J29" s="108" t="s">
        <v>306</v>
      </c>
      <c r="K29" s="24" t="s">
        <v>69</v>
      </c>
      <c r="L29" s="108" t="s">
        <v>306</v>
      </c>
      <c r="M29" s="443" t="s">
        <v>85</v>
      </c>
      <c r="N29" s="444"/>
      <c r="O29" s="445" t="s">
        <v>306</v>
      </c>
      <c r="P29" s="446"/>
      <c r="Q29" s="60"/>
    </row>
    <row r="30" spans="1:17" s="3" customFormat="1" ht="13.5" customHeight="1">
      <c r="A30" s="24" t="s">
        <v>216</v>
      </c>
      <c r="B30" s="441" t="s">
        <v>755</v>
      </c>
      <c r="C30" s="441"/>
      <c r="D30" s="441"/>
      <c r="E30" s="441"/>
      <c r="F30" s="441"/>
      <c r="G30" s="441"/>
      <c r="H30" s="441"/>
      <c r="I30" s="441"/>
      <c r="J30" s="442"/>
      <c r="K30" s="449" t="s">
        <v>84</v>
      </c>
      <c r="L30" s="450"/>
      <c r="M30" s="385" t="s">
        <v>402</v>
      </c>
      <c r="N30" s="385"/>
      <c r="O30" s="385"/>
      <c r="P30" s="386"/>
      <c r="Q30" s="43"/>
    </row>
    <row r="31" spans="1:17" s="3" customFormat="1" ht="13.5" customHeight="1">
      <c r="A31" s="24" t="s">
        <v>82</v>
      </c>
      <c r="B31" s="385" t="s">
        <v>756</v>
      </c>
      <c r="C31" s="385"/>
      <c r="D31" s="385"/>
      <c r="E31" s="385"/>
      <c r="F31" s="385"/>
      <c r="G31" s="385"/>
      <c r="H31" s="385"/>
      <c r="I31" s="388" t="s">
        <v>217</v>
      </c>
      <c r="J31" s="385"/>
      <c r="K31" s="385"/>
      <c r="L31" s="104">
        <v>320000</v>
      </c>
      <c r="M31" s="388" t="s">
        <v>209</v>
      </c>
      <c r="N31" s="387"/>
      <c r="O31" s="385" t="s">
        <v>326</v>
      </c>
      <c r="P31" s="386"/>
      <c r="Q31" s="43"/>
    </row>
    <row r="32" spans="1:18" ht="12.75">
      <c r="A32" s="388" t="s">
        <v>211</v>
      </c>
      <c r="B32" s="387"/>
      <c r="C32" s="109">
        <v>0</v>
      </c>
      <c r="D32" s="424" t="s">
        <v>215</v>
      </c>
      <c r="E32" s="424"/>
      <c r="F32" s="424"/>
      <c r="G32" s="388"/>
      <c r="H32" s="447">
        <v>0</v>
      </c>
      <c r="I32" s="448"/>
      <c r="J32" s="388" t="s">
        <v>213</v>
      </c>
      <c r="K32" s="387"/>
      <c r="L32" s="447">
        <v>0</v>
      </c>
      <c r="M32" s="448"/>
      <c r="N32" s="105" t="s">
        <v>214</v>
      </c>
      <c r="O32" s="447">
        <v>0</v>
      </c>
      <c r="P32" s="448"/>
      <c r="Q32" s="43"/>
      <c r="R32" s="3"/>
    </row>
    <row r="33" spans="1:16" ht="12.75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</row>
    <row r="34" spans="1:19" s="42" customFormat="1" ht="11.25" customHeight="1">
      <c r="A34" s="388" t="s">
        <v>844</v>
      </c>
      <c r="B34" s="387"/>
      <c r="C34" s="387"/>
      <c r="D34" s="387"/>
      <c r="E34" s="389"/>
      <c r="F34" s="439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60"/>
      <c r="R34" s="36"/>
      <c r="S34" s="36"/>
    </row>
    <row r="35" spans="1:17" s="3" customFormat="1" ht="13.5" customHeight="1">
      <c r="A35" s="24" t="s">
        <v>70</v>
      </c>
      <c r="B35" s="386" t="s">
        <v>847</v>
      </c>
      <c r="C35" s="418"/>
      <c r="D35" s="418"/>
      <c r="E35" s="418"/>
      <c r="F35" s="418"/>
      <c r="G35" s="418"/>
      <c r="H35" s="418"/>
      <c r="I35" s="418"/>
      <c r="J35" s="424" t="s">
        <v>83</v>
      </c>
      <c r="K35" s="388"/>
      <c r="L35" s="107" t="s">
        <v>723</v>
      </c>
      <c r="M35" s="57" t="s">
        <v>208</v>
      </c>
      <c r="N35" s="385" t="s">
        <v>343</v>
      </c>
      <c r="O35" s="385"/>
      <c r="P35" s="386"/>
      <c r="Q35" s="60"/>
    </row>
    <row r="36" spans="1:17" s="3" customFormat="1" ht="13.5" customHeight="1">
      <c r="A36" s="24" t="s">
        <v>81</v>
      </c>
      <c r="B36" s="441" t="s">
        <v>431</v>
      </c>
      <c r="C36" s="442"/>
      <c r="D36" s="443" t="s">
        <v>83</v>
      </c>
      <c r="E36" s="444"/>
      <c r="F36" s="441" t="s">
        <v>723</v>
      </c>
      <c r="G36" s="441"/>
      <c r="H36" s="442"/>
      <c r="I36" s="24" t="s">
        <v>68</v>
      </c>
      <c r="J36" s="108" t="s">
        <v>306</v>
      </c>
      <c r="K36" s="24" t="s">
        <v>69</v>
      </c>
      <c r="L36" s="108" t="s">
        <v>306</v>
      </c>
      <c r="M36" s="443" t="s">
        <v>85</v>
      </c>
      <c r="N36" s="444"/>
      <c r="O36" s="445" t="s">
        <v>306</v>
      </c>
      <c r="P36" s="446"/>
      <c r="Q36" s="60"/>
    </row>
    <row r="37" spans="1:17" s="3" customFormat="1" ht="13.5" customHeight="1">
      <c r="A37" s="24" t="s">
        <v>216</v>
      </c>
      <c r="B37" s="441" t="s">
        <v>755</v>
      </c>
      <c r="C37" s="441"/>
      <c r="D37" s="441"/>
      <c r="E37" s="441"/>
      <c r="F37" s="441"/>
      <c r="G37" s="441"/>
      <c r="H37" s="441"/>
      <c r="I37" s="441"/>
      <c r="J37" s="442"/>
      <c r="K37" s="449" t="s">
        <v>84</v>
      </c>
      <c r="L37" s="450"/>
      <c r="M37" s="385" t="s">
        <v>402</v>
      </c>
      <c r="N37" s="385"/>
      <c r="O37" s="385"/>
      <c r="P37" s="386"/>
      <c r="Q37" s="43"/>
    </row>
    <row r="38" spans="1:17" s="3" customFormat="1" ht="13.5" customHeight="1">
      <c r="A38" s="24" t="s">
        <v>82</v>
      </c>
      <c r="B38" s="385" t="s">
        <v>306</v>
      </c>
      <c r="C38" s="385"/>
      <c r="D38" s="385"/>
      <c r="E38" s="385"/>
      <c r="F38" s="385"/>
      <c r="G38" s="385"/>
      <c r="H38" s="385"/>
      <c r="I38" s="388" t="s">
        <v>217</v>
      </c>
      <c r="J38" s="385"/>
      <c r="K38" s="385"/>
      <c r="L38" s="104">
        <v>2850</v>
      </c>
      <c r="M38" s="388" t="s">
        <v>209</v>
      </c>
      <c r="N38" s="387"/>
      <c r="O38" s="385" t="s">
        <v>326</v>
      </c>
      <c r="P38" s="386"/>
      <c r="Q38" s="43"/>
    </row>
    <row r="39" spans="1:18" ht="12.75">
      <c r="A39" s="388" t="s">
        <v>211</v>
      </c>
      <c r="B39" s="387"/>
      <c r="C39" s="109">
        <v>37395</v>
      </c>
      <c r="D39" s="424" t="s">
        <v>215</v>
      </c>
      <c r="E39" s="424"/>
      <c r="F39" s="424"/>
      <c r="G39" s="388"/>
      <c r="H39" s="447">
        <v>11600</v>
      </c>
      <c r="I39" s="448"/>
      <c r="J39" s="388" t="s">
        <v>213</v>
      </c>
      <c r="K39" s="387"/>
      <c r="L39" s="447">
        <v>11600</v>
      </c>
      <c r="M39" s="448"/>
      <c r="N39" s="105" t="s">
        <v>214</v>
      </c>
      <c r="O39" s="447">
        <v>25795</v>
      </c>
      <c r="P39" s="448"/>
      <c r="Q39" s="43"/>
      <c r="R39" s="3"/>
    </row>
    <row r="40" spans="1:16" ht="12.75">
      <c r="A40" s="410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</row>
    <row r="41" spans="1:17" s="3" customFormat="1" ht="13.5" customHeight="1">
      <c r="A41" s="24" t="s">
        <v>70</v>
      </c>
      <c r="B41" s="386" t="s">
        <v>848</v>
      </c>
      <c r="C41" s="418"/>
      <c r="D41" s="418"/>
      <c r="E41" s="418"/>
      <c r="F41" s="418"/>
      <c r="G41" s="418"/>
      <c r="H41" s="418"/>
      <c r="I41" s="418"/>
      <c r="J41" s="424" t="s">
        <v>83</v>
      </c>
      <c r="K41" s="388"/>
      <c r="L41" s="107" t="s">
        <v>723</v>
      </c>
      <c r="M41" s="57" t="s">
        <v>208</v>
      </c>
      <c r="N41" s="385" t="s">
        <v>343</v>
      </c>
      <c r="O41" s="385"/>
      <c r="P41" s="386"/>
      <c r="Q41" s="60"/>
    </row>
    <row r="42" spans="1:17" s="3" customFormat="1" ht="13.5" customHeight="1">
      <c r="A42" s="24" t="s">
        <v>81</v>
      </c>
      <c r="B42" s="441" t="s">
        <v>431</v>
      </c>
      <c r="C42" s="442"/>
      <c r="D42" s="443" t="s">
        <v>83</v>
      </c>
      <c r="E42" s="444"/>
      <c r="F42" s="441" t="s">
        <v>723</v>
      </c>
      <c r="G42" s="441"/>
      <c r="H42" s="442"/>
      <c r="I42" s="24" t="s">
        <v>68</v>
      </c>
      <c r="J42" s="108" t="s">
        <v>306</v>
      </c>
      <c r="K42" s="24" t="s">
        <v>69</v>
      </c>
      <c r="L42" s="108" t="s">
        <v>306</v>
      </c>
      <c r="M42" s="443" t="s">
        <v>85</v>
      </c>
      <c r="N42" s="444"/>
      <c r="O42" s="445" t="s">
        <v>306</v>
      </c>
      <c r="P42" s="446"/>
      <c r="Q42" s="60"/>
    </row>
    <row r="43" spans="1:17" s="3" customFormat="1" ht="13.5" customHeight="1">
      <c r="A43" s="24" t="s">
        <v>216</v>
      </c>
      <c r="B43" s="441" t="s">
        <v>755</v>
      </c>
      <c r="C43" s="441"/>
      <c r="D43" s="441"/>
      <c r="E43" s="441"/>
      <c r="F43" s="441"/>
      <c r="G43" s="441"/>
      <c r="H43" s="441"/>
      <c r="I43" s="441"/>
      <c r="J43" s="442"/>
      <c r="K43" s="449" t="s">
        <v>84</v>
      </c>
      <c r="L43" s="450"/>
      <c r="M43" s="385" t="s">
        <v>306</v>
      </c>
      <c r="N43" s="385"/>
      <c r="O43" s="385"/>
      <c r="P43" s="386"/>
      <c r="Q43" s="43"/>
    </row>
    <row r="44" spans="1:17" s="3" customFormat="1" ht="13.5" customHeight="1">
      <c r="A44" s="24" t="s">
        <v>82</v>
      </c>
      <c r="B44" s="385" t="s">
        <v>306</v>
      </c>
      <c r="C44" s="385"/>
      <c r="D44" s="385"/>
      <c r="E44" s="385"/>
      <c r="F44" s="385"/>
      <c r="G44" s="385"/>
      <c r="H44" s="385"/>
      <c r="I44" s="388" t="s">
        <v>217</v>
      </c>
      <c r="J44" s="385"/>
      <c r="K44" s="385"/>
      <c r="L44" s="104" t="s">
        <v>306</v>
      </c>
      <c r="M44" s="388" t="s">
        <v>209</v>
      </c>
      <c r="N44" s="387"/>
      <c r="O44" s="385" t="s">
        <v>326</v>
      </c>
      <c r="P44" s="386"/>
      <c r="Q44" s="43"/>
    </row>
    <row r="45" spans="1:18" ht="12.75">
      <c r="A45" s="388" t="s">
        <v>211</v>
      </c>
      <c r="B45" s="387"/>
      <c r="C45" s="109">
        <v>2100</v>
      </c>
      <c r="D45" s="424" t="s">
        <v>215</v>
      </c>
      <c r="E45" s="424"/>
      <c r="F45" s="424"/>
      <c r="G45" s="388"/>
      <c r="H45" s="447">
        <v>1500</v>
      </c>
      <c r="I45" s="448"/>
      <c r="J45" s="388" t="s">
        <v>213</v>
      </c>
      <c r="K45" s="387"/>
      <c r="L45" s="447">
        <v>1500</v>
      </c>
      <c r="M45" s="448"/>
      <c r="N45" s="105" t="s">
        <v>214</v>
      </c>
      <c r="O45" s="447">
        <v>600</v>
      </c>
      <c r="P45" s="448"/>
      <c r="Q45" s="43"/>
      <c r="R45" s="3"/>
    </row>
    <row r="46" spans="1:16" ht="12.75">
      <c r="A46" s="410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</row>
    <row r="47" spans="1:19" s="42" customFormat="1" ht="11.25" customHeight="1">
      <c r="A47" s="388" t="s">
        <v>860</v>
      </c>
      <c r="B47" s="387"/>
      <c r="C47" s="387"/>
      <c r="D47" s="387"/>
      <c r="E47" s="389"/>
      <c r="F47" s="439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60"/>
      <c r="R47" s="36"/>
      <c r="S47" s="36"/>
    </row>
    <row r="48" spans="1:17" s="3" customFormat="1" ht="13.5" customHeight="1">
      <c r="A48" s="24" t="s">
        <v>70</v>
      </c>
      <c r="B48" s="386" t="s">
        <v>872</v>
      </c>
      <c r="C48" s="418"/>
      <c r="D48" s="418"/>
      <c r="E48" s="418"/>
      <c r="F48" s="418"/>
      <c r="G48" s="418"/>
      <c r="H48" s="418"/>
      <c r="I48" s="418"/>
      <c r="J48" s="424" t="s">
        <v>83</v>
      </c>
      <c r="K48" s="388"/>
      <c r="L48" s="107" t="s">
        <v>723</v>
      </c>
      <c r="M48" s="57" t="s">
        <v>208</v>
      </c>
      <c r="N48" s="385" t="s">
        <v>343</v>
      </c>
      <c r="O48" s="385"/>
      <c r="P48" s="386"/>
      <c r="Q48" s="60"/>
    </row>
    <row r="49" spans="1:17" s="3" customFormat="1" ht="13.5" customHeight="1">
      <c r="A49" s="24" t="s">
        <v>81</v>
      </c>
      <c r="B49" s="441" t="s">
        <v>431</v>
      </c>
      <c r="C49" s="442"/>
      <c r="D49" s="443" t="s">
        <v>83</v>
      </c>
      <c r="E49" s="444"/>
      <c r="F49" s="441" t="s">
        <v>723</v>
      </c>
      <c r="G49" s="441"/>
      <c r="H49" s="442"/>
      <c r="I49" s="24" t="s">
        <v>68</v>
      </c>
      <c r="J49" s="108" t="s">
        <v>306</v>
      </c>
      <c r="K49" s="24" t="s">
        <v>69</v>
      </c>
      <c r="L49" s="108" t="s">
        <v>306</v>
      </c>
      <c r="M49" s="443" t="s">
        <v>85</v>
      </c>
      <c r="N49" s="444"/>
      <c r="O49" s="445" t="s">
        <v>306</v>
      </c>
      <c r="P49" s="446"/>
      <c r="Q49" s="60"/>
    </row>
    <row r="50" spans="1:17" s="3" customFormat="1" ht="13.5" customHeight="1">
      <c r="A50" s="24" t="s">
        <v>216</v>
      </c>
      <c r="B50" s="441" t="s">
        <v>454</v>
      </c>
      <c r="C50" s="441"/>
      <c r="D50" s="441"/>
      <c r="E50" s="441"/>
      <c r="F50" s="441"/>
      <c r="G50" s="441"/>
      <c r="H50" s="441"/>
      <c r="I50" s="441"/>
      <c r="J50" s="442"/>
      <c r="K50" s="449" t="s">
        <v>84</v>
      </c>
      <c r="L50" s="450"/>
      <c r="M50" s="385" t="s">
        <v>402</v>
      </c>
      <c r="N50" s="385"/>
      <c r="O50" s="385"/>
      <c r="P50" s="386"/>
      <c r="Q50" s="43"/>
    </row>
    <row r="51" spans="1:17" s="3" customFormat="1" ht="13.5" customHeight="1">
      <c r="A51" s="24" t="s">
        <v>82</v>
      </c>
      <c r="B51" s="385" t="s">
        <v>873</v>
      </c>
      <c r="C51" s="385"/>
      <c r="D51" s="385"/>
      <c r="E51" s="385"/>
      <c r="F51" s="385"/>
      <c r="G51" s="385"/>
      <c r="H51" s="385"/>
      <c r="I51" s="388" t="s">
        <v>217</v>
      </c>
      <c r="J51" s="385"/>
      <c r="K51" s="385"/>
      <c r="L51" s="104">
        <v>300</v>
      </c>
      <c r="M51" s="388" t="s">
        <v>209</v>
      </c>
      <c r="N51" s="387"/>
      <c r="O51" s="385" t="s">
        <v>326</v>
      </c>
      <c r="P51" s="386"/>
      <c r="Q51" s="43"/>
    </row>
    <row r="52" spans="1:18" ht="12.75">
      <c r="A52" s="388" t="s">
        <v>211</v>
      </c>
      <c r="B52" s="387"/>
      <c r="C52" s="109">
        <v>9840</v>
      </c>
      <c r="D52" s="424" t="s">
        <v>215</v>
      </c>
      <c r="E52" s="424"/>
      <c r="F52" s="424"/>
      <c r="G52" s="388"/>
      <c r="H52" s="447">
        <v>9840</v>
      </c>
      <c r="I52" s="448"/>
      <c r="J52" s="388" t="s">
        <v>213</v>
      </c>
      <c r="K52" s="387"/>
      <c r="L52" s="447">
        <v>0</v>
      </c>
      <c r="M52" s="448"/>
      <c r="N52" s="105" t="s">
        <v>214</v>
      </c>
      <c r="O52" s="447">
        <v>0</v>
      </c>
      <c r="P52" s="448"/>
      <c r="Q52" s="43"/>
      <c r="R52" s="3"/>
    </row>
    <row r="53" spans="1:16" ht="12.75">
      <c r="A53" s="410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</row>
  </sheetData>
  <sheetProtection password="CEFE" sheet="1"/>
  <mergeCells count="172">
    <mergeCell ref="A53:P53"/>
    <mergeCell ref="H52:I52"/>
    <mergeCell ref="J52:K52"/>
    <mergeCell ref="B50:J50"/>
    <mergeCell ref="K50:L50"/>
    <mergeCell ref="M50:P50"/>
    <mergeCell ref="B51:H51"/>
    <mergeCell ref="I51:K51"/>
    <mergeCell ref="M51:N51"/>
    <mergeCell ref="O51:P51"/>
    <mergeCell ref="L52:M52"/>
    <mergeCell ref="O52:P52"/>
    <mergeCell ref="A52:B52"/>
    <mergeCell ref="D52:G52"/>
    <mergeCell ref="A46:P46"/>
    <mergeCell ref="A47:E47"/>
    <mergeCell ref="F47:P47"/>
    <mergeCell ref="B48:I48"/>
    <mergeCell ref="J48:K48"/>
    <mergeCell ref="N48:P48"/>
    <mergeCell ref="B49:C49"/>
    <mergeCell ref="D49:E49"/>
    <mergeCell ref="F49:H49"/>
    <mergeCell ref="M49:N49"/>
    <mergeCell ref="O49:P49"/>
    <mergeCell ref="B44:H44"/>
    <mergeCell ref="I44:K44"/>
    <mergeCell ref="A45:B45"/>
    <mergeCell ref="D45:G45"/>
    <mergeCell ref="H45:I45"/>
    <mergeCell ref="O42:P42"/>
    <mergeCell ref="B43:J43"/>
    <mergeCell ref="K43:L43"/>
    <mergeCell ref="M43:P43"/>
    <mergeCell ref="B42:C42"/>
    <mergeCell ref="D42:E42"/>
    <mergeCell ref="J45:K45"/>
    <mergeCell ref="M44:N44"/>
    <mergeCell ref="O44:P44"/>
    <mergeCell ref="L45:M45"/>
    <mergeCell ref="O45:P45"/>
    <mergeCell ref="H39:I39"/>
    <mergeCell ref="J39:K39"/>
    <mergeCell ref="F42:H42"/>
    <mergeCell ref="M42:N42"/>
    <mergeCell ref="L39:M39"/>
    <mergeCell ref="B37:J37"/>
    <mergeCell ref="K37:L37"/>
    <mergeCell ref="M37:P37"/>
    <mergeCell ref="B38:H38"/>
    <mergeCell ref="I38:K38"/>
    <mergeCell ref="M38:N38"/>
    <mergeCell ref="O38:P38"/>
    <mergeCell ref="O39:P39"/>
    <mergeCell ref="A40:P40"/>
    <mergeCell ref="B41:I41"/>
    <mergeCell ref="J41:K41"/>
    <mergeCell ref="N41:P41"/>
    <mergeCell ref="A39:B39"/>
    <mergeCell ref="D39:G39"/>
    <mergeCell ref="A33:P33"/>
    <mergeCell ref="A34:E34"/>
    <mergeCell ref="F34:P34"/>
    <mergeCell ref="B35:I35"/>
    <mergeCell ref="J35:K35"/>
    <mergeCell ref="N35:P35"/>
    <mergeCell ref="B36:C36"/>
    <mergeCell ref="D36:E36"/>
    <mergeCell ref="F36:H36"/>
    <mergeCell ref="M36:N36"/>
    <mergeCell ref="O36:P36"/>
    <mergeCell ref="H32:I32"/>
    <mergeCell ref="J32:K32"/>
    <mergeCell ref="L32:M32"/>
    <mergeCell ref="O32:P32"/>
    <mergeCell ref="A32:B32"/>
    <mergeCell ref="B30:J30"/>
    <mergeCell ref="K30:L30"/>
    <mergeCell ref="M30:P30"/>
    <mergeCell ref="B31:H31"/>
    <mergeCell ref="I31:K31"/>
    <mergeCell ref="M31:N31"/>
    <mergeCell ref="O31:P31"/>
    <mergeCell ref="D32:G32"/>
    <mergeCell ref="A26:P26"/>
    <mergeCell ref="A27:E27"/>
    <mergeCell ref="F27:P27"/>
    <mergeCell ref="B28:I28"/>
    <mergeCell ref="J28:K28"/>
    <mergeCell ref="N28:P28"/>
    <mergeCell ref="B29:C29"/>
    <mergeCell ref="D29:E29"/>
    <mergeCell ref="F29:H29"/>
    <mergeCell ref="M29:N29"/>
    <mergeCell ref="O29:P29"/>
    <mergeCell ref="B24:H24"/>
    <mergeCell ref="I24:K24"/>
    <mergeCell ref="A25:B25"/>
    <mergeCell ref="D25:G25"/>
    <mergeCell ref="H25:I25"/>
    <mergeCell ref="J25:K25"/>
    <mergeCell ref="M24:N24"/>
    <mergeCell ref="O24:P24"/>
    <mergeCell ref="O22:P22"/>
    <mergeCell ref="B23:J23"/>
    <mergeCell ref="K23:L23"/>
    <mergeCell ref="M23:P23"/>
    <mergeCell ref="B22:C22"/>
    <mergeCell ref="D22:E22"/>
    <mergeCell ref="L25:M25"/>
    <mergeCell ref="O25:P25"/>
    <mergeCell ref="H19:I19"/>
    <mergeCell ref="J19:K19"/>
    <mergeCell ref="B17:J17"/>
    <mergeCell ref="K17:L17"/>
    <mergeCell ref="M17:P17"/>
    <mergeCell ref="B18:H18"/>
    <mergeCell ref="I18:K18"/>
    <mergeCell ref="M18:N18"/>
    <mergeCell ref="O18:P18"/>
    <mergeCell ref="F22:H22"/>
    <mergeCell ref="M22:N22"/>
    <mergeCell ref="L19:M19"/>
    <mergeCell ref="O19:P19"/>
    <mergeCell ref="A20:P20"/>
    <mergeCell ref="B21:I21"/>
    <mergeCell ref="J21:K21"/>
    <mergeCell ref="N21:P21"/>
    <mergeCell ref="A19:B19"/>
    <mergeCell ref="D19:G19"/>
    <mergeCell ref="A13:P13"/>
    <mergeCell ref="A14:E14"/>
    <mergeCell ref="F14:P14"/>
    <mergeCell ref="B15:I15"/>
    <mergeCell ref="J15:K15"/>
    <mergeCell ref="N15:P15"/>
    <mergeCell ref="B16:C16"/>
    <mergeCell ref="D16:E16"/>
    <mergeCell ref="F16:H16"/>
    <mergeCell ref="M16:N16"/>
    <mergeCell ref="O16:P16"/>
    <mergeCell ref="H11:I11"/>
    <mergeCell ref="J11:K11"/>
    <mergeCell ref="B9:J9"/>
    <mergeCell ref="K9:L9"/>
    <mergeCell ref="M9:P9"/>
    <mergeCell ref="B10:H10"/>
    <mergeCell ref="I10:K10"/>
    <mergeCell ref="M10:N10"/>
    <mergeCell ref="O10:P10"/>
    <mergeCell ref="L11:M11"/>
    <mergeCell ref="O11:P11"/>
    <mergeCell ref="A12:P12"/>
    <mergeCell ref="A11:B11"/>
    <mergeCell ref="D11:G11"/>
    <mergeCell ref="A6:E6"/>
    <mergeCell ref="F6:P6"/>
    <mergeCell ref="B7:I7"/>
    <mergeCell ref="J7:K7"/>
    <mergeCell ref="N7:P7"/>
    <mergeCell ref="B8:C8"/>
    <mergeCell ref="D8:E8"/>
    <mergeCell ref="F8:H8"/>
    <mergeCell ref="M8:N8"/>
    <mergeCell ref="O8:P8"/>
    <mergeCell ref="E3:L3"/>
    <mergeCell ref="A3:D3"/>
    <mergeCell ref="A1:P1"/>
    <mergeCell ref="A4:P5"/>
    <mergeCell ref="A2:P2"/>
    <mergeCell ref="M3:N3"/>
    <mergeCell ref="O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5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0" customWidth="1"/>
    <col min="18" max="18" width="5.8515625" style="60" customWidth="1"/>
    <col min="19" max="19" width="5.8515625" style="0" customWidth="1"/>
  </cols>
  <sheetData>
    <row r="1" spans="1:18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459"/>
      <c r="R1" s="459"/>
    </row>
    <row r="2" spans="1:18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459"/>
      <c r="R2" s="459"/>
    </row>
    <row r="3" spans="1:18" ht="13.5" thickBot="1">
      <c r="A3" s="395" t="s">
        <v>223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2"/>
      <c r="M3" s="398" t="s">
        <v>74</v>
      </c>
      <c r="N3" s="399"/>
      <c r="O3" s="396" t="s">
        <v>301</v>
      </c>
      <c r="P3" s="397"/>
      <c r="Q3" s="459"/>
      <c r="R3" s="459"/>
    </row>
    <row r="4" spans="1:18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59"/>
      <c r="R4" s="459"/>
    </row>
    <row r="5" spans="1:18" s="35" customFormat="1" ht="11.25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59"/>
      <c r="R5" s="459"/>
    </row>
    <row r="6" spans="1:19" s="42" customFormat="1" ht="11.25" customHeight="1">
      <c r="A6" s="388" t="s">
        <v>350</v>
      </c>
      <c r="B6" s="387"/>
      <c r="C6" s="387"/>
      <c r="D6" s="387"/>
      <c r="E6" s="389"/>
      <c r="F6" s="439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59"/>
      <c r="R6" s="459"/>
      <c r="S6" s="36"/>
    </row>
    <row r="7" spans="1:18" s="3" customFormat="1" ht="13.5" customHeight="1">
      <c r="A7" s="24" t="s">
        <v>70</v>
      </c>
      <c r="B7" s="385" t="s">
        <v>352</v>
      </c>
      <c r="C7" s="385"/>
      <c r="D7" s="385"/>
      <c r="E7" s="385"/>
      <c r="F7" s="385"/>
      <c r="G7" s="385"/>
      <c r="H7" s="385"/>
      <c r="I7" s="386"/>
      <c r="J7" s="388" t="s">
        <v>209</v>
      </c>
      <c r="K7" s="387"/>
      <c r="L7" s="104" t="s">
        <v>306</v>
      </c>
      <c r="M7" s="57" t="s">
        <v>208</v>
      </c>
      <c r="N7" s="451" t="s">
        <v>306</v>
      </c>
      <c r="O7" s="451"/>
      <c r="P7" s="452"/>
      <c r="Q7" s="459"/>
      <c r="R7" s="459"/>
    </row>
    <row r="8" spans="1:18" s="3" customFormat="1" ht="13.5" customHeight="1">
      <c r="A8" s="24" t="s">
        <v>81</v>
      </c>
      <c r="B8" s="441" t="s">
        <v>306</v>
      </c>
      <c r="C8" s="442"/>
      <c r="D8" s="453" t="s">
        <v>210</v>
      </c>
      <c r="E8" s="454"/>
      <c r="F8" s="455" t="s">
        <v>306</v>
      </c>
      <c r="G8" s="455"/>
      <c r="H8" s="455"/>
      <c r="I8" s="455"/>
      <c r="J8" s="456"/>
      <c r="K8" s="24" t="s">
        <v>68</v>
      </c>
      <c r="L8" s="457" t="s">
        <v>306</v>
      </c>
      <c r="M8" s="458"/>
      <c r="N8" s="24" t="s">
        <v>69</v>
      </c>
      <c r="O8" s="457" t="s">
        <v>306</v>
      </c>
      <c r="P8" s="458"/>
      <c r="Q8" s="459"/>
      <c r="R8" s="459"/>
    </row>
    <row r="9" spans="1:18" ht="12.75">
      <c r="A9" s="388" t="s">
        <v>211</v>
      </c>
      <c r="B9" s="387"/>
      <c r="C9" s="387"/>
      <c r="D9" s="447">
        <v>0</v>
      </c>
      <c r="E9" s="448"/>
      <c r="F9" s="388" t="s">
        <v>212</v>
      </c>
      <c r="G9" s="387"/>
      <c r="H9" s="447">
        <v>0</v>
      </c>
      <c r="I9" s="448"/>
      <c r="J9" s="388" t="s">
        <v>213</v>
      </c>
      <c r="K9" s="387"/>
      <c r="L9" s="447">
        <v>0</v>
      </c>
      <c r="M9" s="448"/>
      <c r="N9" s="105" t="s">
        <v>214</v>
      </c>
      <c r="O9" s="447">
        <v>0</v>
      </c>
      <c r="P9" s="448"/>
      <c r="Q9" s="459"/>
      <c r="R9" s="459"/>
    </row>
    <row r="10" spans="1:18" ht="12.75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459"/>
      <c r="R10" s="459"/>
    </row>
    <row r="11" spans="1:19" s="42" customFormat="1" ht="11.25" customHeight="1">
      <c r="A11" s="388" t="s">
        <v>162</v>
      </c>
      <c r="B11" s="387"/>
      <c r="C11" s="387"/>
      <c r="D11" s="387"/>
      <c r="E11" s="389"/>
      <c r="F11" s="439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59"/>
      <c r="R11" s="459"/>
      <c r="S11" s="36"/>
    </row>
    <row r="12" spans="1:18" s="3" customFormat="1" ht="13.5" customHeight="1">
      <c r="A12" s="24" t="s">
        <v>70</v>
      </c>
      <c r="B12" s="385" t="s">
        <v>427</v>
      </c>
      <c r="C12" s="385"/>
      <c r="D12" s="385"/>
      <c r="E12" s="385"/>
      <c r="F12" s="385"/>
      <c r="G12" s="385"/>
      <c r="H12" s="385"/>
      <c r="I12" s="386"/>
      <c r="J12" s="388" t="s">
        <v>209</v>
      </c>
      <c r="K12" s="387"/>
      <c r="L12" s="104" t="s">
        <v>433</v>
      </c>
      <c r="M12" s="57" t="s">
        <v>208</v>
      </c>
      <c r="N12" s="451" t="s">
        <v>343</v>
      </c>
      <c r="O12" s="451"/>
      <c r="P12" s="452"/>
      <c r="Q12" s="459"/>
      <c r="R12" s="459"/>
    </row>
    <row r="13" spans="1:18" s="3" customFormat="1" ht="13.5" customHeight="1">
      <c r="A13" s="24" t="s">
        <v>81</v>
      </c>
      <c r="B13" s="441" t="s">
        <v>428</v>
      </c>
      <c r="C13" s="442"/>
      <c r="D13" s="453" t="s">
        <v>210</v>
      </c>
      <c r="E13" s="454"/>
      <c r="F13" s="455" t="s">
        <v>435</v>
      </c>
      <c r="G13" s="455"/>
      <c r="H13" s="455"/>
      <c r="I13" s="455"/>
      <c r="J13" s="456"/>
      <c r="K13" s="24" t="s">
        <v>68</v>
      </c>
      <c r="L13" s="457">
        <v>41000</v>
      </c>
      <c r="M13" s="458"/>
      <c r="N13" s="24" t="s">
        <v>69</v>
      </c>
      <c r="O13" s="457" t="s">
        <v>306</v>
      </c>
      <c r="P13" s="458"/>
      <c r="Q13" s="459"/>
      <c r="R13" s="459"/>
    </row>
    <row r="14" spans="1:18" ht="12.75">
      <c r="A14" s="388" t="s">
        <v>211</v>
      </c>
      <c r="B14" s="387"/>
      <c r="C14" s="387"/>
      <c r="D14" s="447">
        <v>0</v>
      </c>
      <c r="E14" s="448"/>
      <c r="F14" s="388" t="s">
        <v>212</v>
      </c>
      <c r="G14" s="387"/>
      <c r="H14" s="447">
        <v>0</v>
      </c>
      <c r="I14" s="448"/>
      <c r="J14" s="388" t="s">
        <v>213</v>
      </c>
      <c r="K14" s="387"/>
      <c r="L14" s="447">
        <v>0</v>
      </c>
      <c r="M14" s="448"/>
      <c r="N14" s="105" t="s">
        <v>214</v>
      </c>
      <c r="O14" s="447">
        <v>0</v>
      </c>
      <c r="P14" s="448"/>
      <c r="Q14" s="459"/>
      <c r="R14" s="459"/>
    </row>
    <row r="15" spans="1:18" ht="12.75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459"/>
      <c r="R15" s="459"/>
    </row>
    <row r="16" spans="1:18" s="3" customFormat="1" ht="13.5" customHeight="1">
      <c r="A16" s="24" t="s">
        <v>70</v>
      </c>
      <c r="B16" s="385" t="s">
        <v>429</v>
      </c>
      <c r="C16" s="385"/>
      <c r="D16" s="385"/>
      <c r="E16" s="385"/>
      <c r="F16" s="385"/>
      <c r="G16" s="385"/>
      <c r="H16" s="385"/>
      <c r="I16" s="386"/>
      <c r="J16" s="388" t="s">
        <v>209</v>
      </c>
      <c r="K16" s="387"/>
      <c r="L16" s="104" t="s">
        <v>434</v>
      </c>
      <c r="M16" s="57" t="s">
        <v>208</v>
      </c>
      <c r="N16" s="451" t="s">
        <v>343</v>
      </c>
      <c r="O16" s="451"/>
      <c r="P16" s="452"/>
      <c r="Q16" s="459"/>
      <c r="R16" s="459"/>
    </row>
    <row r="17" spans="1:18" s="3" customFormat="1" ht="13.5" customHeight="1">
      <c r="A17" s="24" t="s">
        <v>81</v>
      </c>
      <c r="B17" s="441" t="s">
        <v>428</v>
      </c>
      <c r="C17" s="442"/>
      <c r="D17" s="453" t="s">
        <v>210</v>
      </c>
      <c r="E17" s="454"/>
      <c r="F17" s="455" t="s">
        <v>436</v>
      </c>
      <c r="G17" s="455"/>
      <c r="H17" s="455"/>
      <c r="I17" s="455"/>
      <c r="J17" s="456"/>
      <c r="K17" s="24" t="s">
        <v>68</v>
      </c>
      <c r="L17" s="457">
        <v>37288</v>
      </c>
      <c r="M17" s="458"/>
      <c r="N17" s="24" t="s">
        <v>69</v>
      </c>
      <c r="O17" s="457" t="s">
        <v>306</v>
      </c>
      <c r="P17" s="458"/>
      <c r="Q17" s="459"/>
      <c r="R17" s="459"/>
    </row>
    <row r="18" spans="1:18" ht="12.75">
      <c r="A18" s="388" t="s">
        <v>211</v>
      </c>
      <c r="B18" s="387"/>
      <c r="C18" s="387"/>
      <c r="D18" s="447">
        <v>0</v>
      </c>
      <c r="E18" s="448"/>
      <c r="F18" s="388" t="s">
        <v>215</v>
      </c>
      <c r="G18" s="387"/>
      <c r="H18" s="447">
        <v>0</v>
      </c>
      <c r="I18" s="448"/>
      <c r="J18" s="388" t="s">
        <v>213</v>
      </c>
      <c r="K18" s="387"/>
      <c r="L18" s="447">
        <v>0</v>
      </c>
      <c r="M18" s="448"/>
      <c r="N18" s="105" t="s">
        <v>214</v>
      </c>
      <c r="O18" s="447">
        <v>0</v>
      </c>
      <c r="P18" s="448"/>
      <c r="Q18" s="459"/>
      <c r="R18" s="459"/>
    </row>
    <row r="19" spans="1:18" ht="12.7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459"/>
      <c r="R19" s="459"/>
    </row>
    <row r="20" spans="1:18" s="3" customFormat="1" ht="13.5" customHeight="1">
      <c r="A20" s="24" t="s">
        <v>70</v>
      </c>
      <c r="B20" s="385" t="s">
        <v>430</v>
      </c>
      <c r="C20" s="385"/>
      <c r="D20" s="385"/>
      <c r="E20" s="385"/>
      <c r="F20" s="385"/>
      <c r="G20" s="385"/>
      <c r="H20" s="385"/>
      <c r="I20" s="386"/>
      <c r="J20" s="388" t="s">
        <v>209</v>
      </c>
      <c r="K20" s="387"/>
      <c r="L20" s="104" t="s">
        <v>306</v>
      </c>
      <c r="M20" s="57" t="s">
        <v>208</v>
      </c>
      <c r="N20" s="451" t="s">
        <v>343</v>
      </c>
      <c r="O20" s="451"/>
      <c r="P20" s="452"/>
      <c r="Q20" s="459"/>
      <c r="R20" s="459"/>
    </row>
    <row r="21" spans="1:18" s="3" customFormat="1" ht="13.5" customHeight="1">
      <c r="A21" s="24" t="s">
        <v>81</v>
      </c>
      <c r="B21" s="441" t="s">
        <v>431</v>
      </c>
      <c r="C21" s="442"/>
      <c r="D21" s="453" t="s">
        <v>210</v>
      </c>
      <c r="E21" s="454"/>
      <c r="F21" s="455" t="s">
        <v>437</v>
      </c>
      <c r="G21" s="455"/>
      <c r="H21" s="455"/>
      <c r="I21" s="455"/>
      <c r="J21" s="456"/>
      <c r="K21" s="24" t="s">
        <v>68</v>
      </c>
      <c r="L21" s="457">
        <v>40575</v>
      </c>
      <c r="M21" s="458"/>
      <c r="N21" s="24" t="s">
        <v>69</v>
      </c>
      <c r="O21" s="457" t="s">
        <v>306</v>
      </c>
      <c r="P21" s="458"/>
      <c r="Q21" s="459"/>
      <c r="R21" s="459"/>
    </row>
    <row r="22" spans="1:18" ht="12.75">
      <c r="A22" s="388" t="s">
        <v>211</v>
      </c>
      <c r="B22" s="387"/>
      <c r="C22" s="387"/>
      <c r="D22" s="447">
        <v>0</v>
      </c>
      <c r="E22" s="448"/>
      <c r="F22" s="388" t="s">
        <v>215</v>
      </c>
      <c r="G22" s="387"/>
      <c r="H22" s="447">
        <v>0</v>
      </c>
      <c r="I22" s="448"/>
      <c r="J22" s="388" t="s">
        <v>213</v>
      </c>
      <c r="K22" s="387"/>
      <c r="L22" s="447">
        <v>0</v>
      </c>
      <c r="M22" s="448"/>
      <c r="N22" s="105" t="s">
        <v>214</v>
      </c>
      <c r="O22" s="447">
        <v>0</v>
      </c>
      <c r="P22" s="448"/>
      <c r="Q22" s="459"/>
      <c r="R22" s="459"/>
    </row>
    <row r="23" spans="1:18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459"/>
      <c r="R23" s="459"/>
    </row>
    <row r="24" spans="1:18" s="3" customFormat="1" ht="13.5" customHeight="1">
      <c r="A24" s="24" t="s">
        <v>70</v>
      </c>
      <c r="B24" s="385" t="s">
        <v>432</v>
      </c>
      <c r="C24" s="385"/>
      <c r="D24" s="385"/>
      <c r="E24" s="385"/>
      <c r="F24" s="385"/>
      <c r="G24" s="385"/>
      <c r="H24" s="385"/>
      <c r="I24" s="386"/>
      <c r="J24" s="388" t="s">
        <v>209</v>
      </c>
      <c r="K24" s="387"/>
      <c r="L24" s="104" t="s">
        <v>433</v>
      </c>
      <c r="M24" s="57" t="s">
        <v>208</v>
      </c>
      <c r="N24" s="451" t="s">
        <v>343</v>
      </c>
      <c r="O24" s="451"/>
      <c r="P24" s="452"/>
      <c r="Q24" s="459"/>
      <c r="R24" s="459"/>
    </row>
    <row r="25" spans="1:18" s="3" customFormat="1" ht="13.5" customHeight="1">
      <c r="A25" s="24" t="s">
        <v>81</v>
      </c>
      <c r="B25" s="441" t="s">
        <v>431</v>
      </c>
      <c r="C25" s="442"/>
      <c r="D25" s="453" t="s">
        <v>210</v>
      </c>
      <c r="E25" s="454"/>
      <c r="F25" s="455" t="s">
        <v>300</v>
      </c>
      <c r="G25" s="455"/>
      <c r="H25" s="455"/>
      <c r="I25" s="455"/>
      <c r="J25" s="456"/>
      <c r="K25" s="24" t="s">
        <v>68</v>
      </c>
      <c r="L25" s="457">
        <v>39965</v>
      </c>
      <c r="M25" s="458"/>
      <c r="N25" s="24" t="s">
        <v>69</v>
      </c>
      <c r="O25" s="457" t="s">
        <v>306</v>
      </c>
      <c r="P25" s="458"/>
      <c r="Q25" s="459"/>
      <c r="R25" s="459"/>
    </row>
    <row r="26" spans="1:18" ht="12.75">
      <c r="A26" s="388" t="s">
        <v>211</v>
      </c>
      <c r="B26" s="387"/>
      <c r="C26" s="387"/>
      <c r="D26" s="447">
        <v>0</v>
      </c>
      <c r="E26" s="448"/>
      <c r="F26" s="388" t="s">
        <v>215</v>
      </c>
      <c r="G26" s="387"/>
      <c r="H26" s="447">
        <v>0</v>
      </c>
      <c r="I26" s="448"/>
      <c r="J26" s="388" t="s">
        <v>213</v>
      </c>
      <c r="K26" s="387"/>
      <c r="L26" s="447">
        <v>0</v>
      </c>
      <c r="M26" s="448"/>
      <c r="N26" s="105" t="s">
        <v>214</v>
      </c>
      <c r="O26" s="447">
        <v>0</v>
      </c>
      <c r="P26" s="448"/>
      <c r="Q26" s="459"/>
      <c r="R26" s="459"/>
    </row>
    <row r="27" spans="1:18" ht="12.75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459"/>
      <c r="R27" s="459"/>
    </row>
    <row r="28" spans="1:19" s="42" customFormat="1" ht="11.25" customHeight="1">
      <c r="A28" s="388" t="s">
        <v>163</v>
      </c>
      <c r="B28" s="387"/>
      <c r="C28" s="387"/>
      <c r="D28" s="387"/>
      <c r="E28" s="389"/>
      <c r="F28" s="439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59"/>
      <c r="R28" s="459"/>
      <c r="S28" s="36"/>
    </row>
    <row r="29" spans="1:18" s="3" customFormat="1" ht="13.5" customHeight="1">
      <c r="A29" s="24" t="s">
        <v>70</v>
      </c>
      <c r="B29" s="385" t="s">
        <v>456</v>
      </c>
      <c r="C29" s="385"/>
      <c r="D29" s="385"/>
      <c r="E29" s="385"/>
      <c r="F29" s="385"/>
      <c r="G29" s="385"/>
      <c r="H29" s="385"/>
      <c r="I29" s="386"/>
      <c r="J29" s="388" t="s">
        <v>209</v>
      </c>
      <c r="K29" s="387"/>
      <c r="L29" s="104" t="s">
        <v>306</v>
      </c>
      <c r="M29" s="57" t="s">
        <v>208</v>
      </c>
      <c r="N29" s="451" t="s">
        <v>306</v>
      </c>
      <c r="O29" s="451"/>
      <c r="P29" s="452"/>
      <c r="Q29" s="459"/>
      <c r="R29" s="459"/>
    </row>
    <row r="30" spans="1:18" s="3" customFormat="1" ht="13.5" customHeight="1">
      <c r="A30" s="24" t="s">
        <v>81</v>
      </c>
      <c r="B30" s="441" t="s">
        <v>306</v>
      </c>
      <c r="C30" s="442"/>
      <c r="D30" s="453" t="s">
        <v>210</v>
      </c>
      <c r="E30" s="454"/>
      <c r="F30" s="455" t="s">
        <v>306</v>
      </c>
      <c r="G30" s="455"/>
      <c r="H30" s="455"/>
      <c r="I30" s="455"/>
      <c r="J30" s="456"/>
      <c r="K30" s="24" t="s">
        <v>68</v>
      </c>
      <c r="L30" s="457" t="s">
        <v>306</v>
      </c>
      <c r="M30" s="458"/>
      <c r="N30" s="24" t="s">
        <v>69</v>
      </c>
      <c r="O30" s="457" t="s">
        <v>306</v>
      </c>
      <c r="P30" s="458"/>
      <c r="Q30" s="459"/>
      <c r="R30" s="459"/>
    </row>
    <row r="31" spans="1:18" ht="12.75">
      <c r="A31" s="388" t="s">
        <v>211</v>
      </c>
      <c r="B31" s="387"/>
      <c r="C31" s="387"/>
      <c r="D31" s="447">
        <v>0</v>
      </c>
      <c r="E31" s="448"/>
      <c r="F31" s="388" t="s">
        <v>212</v>
      </c>
      <c r="G31" s="387"/>
      <c r="H31" s="447">
        <v>0</v>
      </c>
      <c r="I31" s="448"/>
      <c r="J31" s="388" t="s">
        <v>213</v>
      </c>
      <c r="K31" s="387"/>
      <c r="L31" s="447">
        <v>0</v>
      </c>
      <c r="M31" s="448"/>
      <c r="N31" s="105" t="s">
        <v>214</v>
      </c>
      <c r="O31" s="447">
        <v>0</v>
      </c>
      <c r="P31" s="448"/>
      <c r="Q31" s="459"/>
      <c r="R31" s="459"/>
    </row>
    <row r="32" spans="1:18" ht="12.75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459"/>
      <c r="R32" s="459"/>
    </row>
    <row r="33" spans="1:18" ht="12.75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459"/>
      <c r="R33" s="459"/>
    </row>
    <row r="34" spans="1:19" s="42" customFormat="1" ht="11.25" customHeight="1">
      <c r="A34" s="388" t="s">
        <v>164</v>
      </c>
      <c r="B34" s="387"/>
      <c r="C34" s="387"/>
      <c r="D34" s="387"/>
      <c r="E34" s="389"/>
      <c r="F34" s="439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59"/>
      <c r="R34" s="459"/>
      <c r="S34" s="36"/>
    </row>
    <row r="35" spans="1:18" s="3" customFormat="1" ht="13.5" customHeight="1">
      <c r="A35" s="24" t="s">
        <v>70</v>
      </c>
      <c r="B35" s="385" t="s">
        <v>502</v>
      </c>
      <c r="C35" s="385"/>
      <c r="D35" s="385"/>
      <c r="E35" s="385"/>
      <c r="F35" s="385"/>
      <c r="G35" s="385"/>
      <c r="H35" s="385"/>
      <c r="I35" s="386"/>
      <c r="J35" s="388" t="s">
        <v>209</v>
      </c>
      <c r="K35" s="387"/>
      <c r="L35" s="104" t="s">
        <v>433</v>
      </c>
      <c r="M35" s="57" t="s">
        <v>208</v>
      </c>
      <c r="N35" s="451" t="s">
        <v>343</v>
      </c>
      <c r="O35" s="451"/>
      <c r="P35" s="452"/>
      <c r="Q35" s="459"/>
      <c r="R35" s="459"/>
    </row>
    <row r="36" spans="1:18" s="3" customFormat="1" ht="13.5" customHeight="1">
      <c r="A36" s="24" t="s">
        <v>81</v>
      </c>
      <c r="B36" s="441" t="s">
        <v>431</v>
      </c>
      <c r="C36" s="442"/>
      <c r="D36" s="453" t="s">
        <v>210</v>
      </c>
      <c r="E36" s="454"/>
      <c r="F36" s="455" t="s">
        <v>506</v>
      </c>
      <c r="G36" s="455"/>
      <c r="H36" s="455"/>
      <c r="I36" s="455"/>
      <c r="J36" s="456"/>
      <c r="K36" s="24" t="s">
        <v>68</v>
      </c>
      <c r="L36" s="457">
        <v>38412</v>
      </c>
      <c r="M36" s="458"/>
      <c r="N36" s="24" t="s">
        <v>69</v>
      </c>
      <c r="O36" s="457" t="s">
        <v>306</v>
      </c>
      <c r="P36" s="458"/>
      <c r="Q36" s="459"/>
      <c r="R36" s="459"/>
    </row>
    <row r="37" spans="1:18" ht="12.75">
      <c r="A37" s="388" t="s">
        <v>211</v>
      </c>
      <c r="B37" s="387"/>
      <c r="C37" s="387"/>
      <c r="D37" s="447">
        <v>0</v>
      </c>
      <c r="E37" s="448"/>
      <c r="F37" s="388" t="s">
        <v>212</v>
      </c>
      <c r="G37" s="387"/>
      <c r="H37" s="447">
        <v>0</v>
      </c>
      <c r="I37" s="448"/>
      <c r="J37" s="388" t="s">
        <v>213</v>
      </c>
      <c r="K37" s="387"/>
      <c r="L37" s="447">
        <v>0</v>
      </c>
      <c r="M37" s="448"/>
      <c r="N37" s="105" t="s">
        <v>214</v>
      </c>
      <c r="O37" s="447">
        <v>0</v>
      </c>
      <c r="P37" s="448"/>
      <c r="Q37" s="459"/>
      <c r="R37" s="459"/>
    </row>
    <row r="38" spans="1:18" ht="12.75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459"/>
      <c r="R38" s="459"/>
    </row>
    <row r="39" spans="1:18" s="3" customFormat="1" ht="13.5" customHeight="1">
      <c r="A39" s="24" t="s">
        <v>70</v>
      </c>
      <c r="B39" s="385" t="s">
        <v>503</v>
      </c>
      <c r="C39" s="385"/>
      <c r="D39" s="385"/>
      <c r="E39" s="385"/>
      <c r="F39" s="385"/>
      <c r="G39" s="385"/>
      <c r="H39" s="385"/>
      <c r="I39" s="386"/>
      <c r="J39" s="388" t="s">
        <v>209</v>
      </c>
      <c r="K39" s="387"/>
      <c r="L39" s="104" t="s">
        <v>433</v>
      </c>
      <c r="M39" s="57" t="s">
        <v>208</v>
      </c>
      <c r="N39" s="451" t="s">
        <v>343</v>
      </c>
      <c r="O39" s="451"/>
      <c r="P39" s="452"/>
      <c r="Q39" s="459"/>
      <c r="R39" s="459"/>
    </row>
    <row r="40" spans="1:18" s="3" customFormat="1" ht="13.5" customHeight="1">
      <c r="A40" s="24" t="s">
        <v>81</v>
      </c>
      <c r="B40" s="441" t="s">
        <v>431</v>
      </c>
      <c r="C40" s="442"/>
      <c r="D40" s="453" t="s">
        <v>210</v>
      </c>
      <c r="E40" s="454"/>
      <c r="F40" s="455" t="s">
        <v>435</v>
      </c>
      <c r="G40" s="455"/>
      <c r="H40" s="455"/>
      <c r="I40" s="455"/>
      <c r="J40" s="456"/>
      <c r="K40" s="24" t="s">
        <v>68</v>
      </c>
      <c r="L40" s="457">
        <v>40238</v>
      </c>
      <c r="M40" s="458"/>
      <c r="N40" s="24" t="s">
        <v>69</v>
      </c>
      <c r="O40" s="457" t="s">
        <v>306</v>
      </c>
      <c r="P40" s="458"/>
      <c r="Q40" s="459"/>
      <c r="R40" s="459"/>
    </row>
    <row r="41" spans="1:18" ht="12.75">
      <c r="A41" s="388" t="s">
        <v>211</v>
      </c>
      <c r="B41" s="387"/>
      <c r="C41" s="387"/>
      <c r="D41" s="447">
        <v>0</v>
      </c>
      <c r="E41" s="448"/>
      <c r="F41" s="388" t="s">
        <v>215</v>
      </c>
      <c r="G41" s="387"/>
      <c r="H41" s="447">
        <v>0</v>
      </c>
      <c r="I41" s="448"/>
      <c r="J41" s="388" t="s">
        <v>213</v>
      </c>
      <c r="K41" s="387"/>
      <c r="L41" s="447">
        <v>0</v>
      </c>
      <c r="M41" s="448"/>
      <c r="N41" s="105" t="s">
        <v>214</v>
      </c>
      <c r="O41" s="447">
        <v>0</v>
      </c>
      <c r="P41" s="448"/>
      <c r="Q41" s="459"/>
      <c r="R41" s="459"/>
    </row>
    <row r="42" spans="1:18" ht="12.75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459"/>
      <c r="R42" s="459"/>
    </row>
    <row r="43" spans="1:18" s="3" customFormat="1" ht="13.5" customHeight="1">
      <c r="A43" s="24" t="s">
        <v>70</v>
      </c>
      <c r="B43" s="385" t="s">
        <v>504</v>
      </c>
      <c r="C43" s="385"/>
      <c r="D43" s="385"/>
      <c r="E43" s="385"/>
      <c r="F43" s="385"/>
      <c r="G43" s="385"/>
      <c r="H43" s="385"/>
      <c r="I43" s="386"/>
      <c r="J43" s="388" t="s">
        <v>209</v>
      </c>
      <c r="K43" s="387"/>
      <c r="L43" s="104" t="s">
        <v>433</v>
      </c>
      <c r="M43" s="57" t="s">
        <v>208</v>
      </c>
      <c r="N43" s="451" t="s">
        <v>343</v>
      </c>
      <c r="O43" s="451"/>
      <c r="P43" s="452"/>
      <c r="Q43" s="459"/>
      <c r="R43" s="459"/>
    </row>
    <row r="44" spans="1:18" s="3" customFormat="1" ht="13.5" customHeight="1">
      <c r="A44" s="24" t="s">
        <v>81</v>
      </c>
      <c r="B44" s="441" t="s">
        <v>431</v>
      </c>
      <c r="C44" s="442"/>
      <c r="D44" s="453" t="s">
        <v>210</v>
      </c>
      <c r="E44" s="454"/>
      <c r="F44" s="455" t="s">
        <v>507</v>
      </c>
      <c r="G44" s="455"/>
      <c r="H44" s="455"/>
      <c r="I44" s="455"/>
      <c r="J44" s="456"/>
      <c r="K44" s="24" t="s">
        <v>68</v>
      </c>
      <c r="L44" s="457">
        <v>39873</v>
      </c>
      <c r="M44" s="458"/>
      <c r="N44" s="24" t="s">
        <v>69</v>
      </c>
      <c r="O44" s="457" t="s">
        <v>306</v>
      </c>
      <c r="P44" s="458"/>
      <c r="Q44" s="459"/>
      <c r="R44" s="459"/>
    </row>
    <row r="45" spans="1:18" ht="12.75">
      <c r="A45" s="388" t="s">
        <v>211</v>
      </c>
      <c r="B45" s="387"/>
      <c r="C45" s="387"/>
      <c r="D45" s="447">
        <v>0</v>
      </c>
      <c r="E45" s="448"/>
      <c r="F45" s="388" t="s">
        <v>215</v>
      </c>
      <c r="G45" s="387"/>
      <c r="H45" s="447">
        <v>0</v>
      </c>
      <c r="I45" s="448"/>
      <c r="J45" s="388" t="s">
        <v>213</v>
      </c>
      <c r="K45" s="387"/>
      <c r="L45" s="447">
        <v>0</v>
      </c>
      <c r="M45" s="448"/>
      <c r="N45" s="105" t="s">
        <v>214</v>
      </c>
      <c r="O45" s="447">
        <v>0</v>
      </c>
      <c r="P45" s="448"/>
      <c r="Q45" s="459"/>
      <c r="R45" s="459"/>
    </row>
    <row r="46" spans="1:18" ht="12.75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459"/>
      <c r="R46" s="459"/>
    </row>
    <row r="47" spans="1:18" s="3" customFormat="1" ht="13.5" customHeight="1">
      <c r="A47" s="24" t="s">
        <v>70</v>
      </c>
      <c r="B47" s="385" t="s">
        <v>505</v>
      </c>
      <c r="C47" s="385"/>
      <c r="D47" s="385"/>
      <c r="E47" s="385"/>
      <c r="F47" s="385"/>
      <c r="G47" s="385"/>
      <c r="H47" s="385"/>
      <c r="I47" s="386"/>
      <c r="J47" s="388" t="s">
        <v>209</v>
      </c>
      <c r="K47" s="387"/>
      <c r="L47" s="104" t="s">
        <v>433</v>
      </c>
      <c r="M47" s="57" t="s">
        <v>208</v>
      </c>
      <c r="N47" s="451" t="s">
        <v>343</v>
      </c>
      <c r="O47" s="451"/>
      <c r="P47" s="452"/>
      <c r="Q47" s="459"/>
      <c r="R47" s="459"/>
    </row>
    <row r="48" spans="1:18" s="3" customFormat="1" ht="13.5" customHeight="1">
      <c r="A48" s="24" t="s">
        <v>81</v>
      </c>
      <c r="B48" s="441" t="s">
        <v>431</v>
      </c>
      <c r="C48" s="442"/>
      <c r="D48" s="453" t="s">
        <v>210</v>
      </c>
      <c r="E48" s="454"/>
      <c r="F48" s="455" t="s">
        <v>506</v>
      </c>
      <c r="G48" s="455"/>
      <c r="H48" s="455"/>
      <c r="I48" s="455"/>
      <c r="J48" s="456"/>
      <c r="K48" s="24" t="s">
        <v>68</v>
      </c>
      <c r="L48" s="457">
        <v>40969</v>
      </c>
      <c r="M48" s="458"/>
      <c r="N48" s="24" t="s">
        <v>69</v>
      </c>
      <c r="O48" s="457" t="s">
        <v>306</v>
      </c>
      <c r="P48" s="458"/>
      <c r="Q48" s="459"/>
      <c r="R48" s="459"/>
    </row>
    <row r="49" spans="1:18" ht="12.75">
      <c r="A49" s="388" t="s">
        <v>211</v>
      </c>
      <c r="B49" s="387"/>
      <c r="C49" s="387"/>
      <c r="D49" s="447">
        <v>0</v>
      </c>
      <c r="E49" s="448"/>
      <c r="F49" s="388" t="s">
        <v>215</v>
      </c>
      <c r="G49" s="387"/>
      <c r="H49" s="447">
        <v>0</v>
      </c>
      <c r="I49" s="448"/>
      <c r="J49" s="388" t="s">
        <v>213</v>
      </c>
      <c r="K49" s="387"/>
      <c r="L49" s="447">
        <v>0</v>
      </c>
      <c r="M49" s="448"/>
      <c r="N49" s="105" t="s">
        <v>214</v>
      </c>
      <c r="O49" s="447">
        <v>0</v>
      </c>
      <c r="P49" s="448"/>
      <c r="Q49" s="459"/>
      <c r="R49" s="459"/>
    </row>
    <row r="50" spans="1:18" ht="12.75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459"/>
      <c r="R50" s="459"/>
    </row>
    <row r="51" spans="1:18" s="3" customFormat="1" ht="13.5" customHeight="1">
      <c r="A51" s="24" t="s">
        <v>70</v>
      </c>
      <c r="B51" s="385" t="s">
        <v>514</v>
      </c>
      <c r="C51" s="385"/>
      <c r="D51" s="385"/>
      <c r="E51" s="385"/>
      <c r="F51" s="385"/>
      <c r="G51" s="385"/>
      <c r="H51" s="385"/>
      <c r="I51" s="386"/>
      <c r="J51" s="388" t="s">
        <v>209</v>
      </c>
      <c r="K51" s="387"/>
      <c r="L51" s="104" t="s">
        <v>433</v>
      </c>
      <c r="M51" s="57" t="s">
        <v>208</v>
      </c>
      <c r="N51" s="451" t="s">
        <v>343</v>
      </c>
      <c r="O51" s="451"/>
      <c r="P51" s="452"/>
      <c r="Q51" s="459"/>
      <c r="R51" s="459"/>
    </row>
    <row r="52" spans="1:18" s="3" customFormat="1" ht="13.5" customHeight="1">
      <c r="A52" s="24" t="s">
        <v>81</v>
      </c>
      <c r="B52" s="441" t="s">
        <v>431</v>
      </c>
      <c r="C52" s="442"/>
      <c r="D52" s="453" t="s">
        <v>210</v>
      </c>
      <c r="E52" s="454"/>
      <c r="F52" s="455" t="s">
        <v>517</v>
      </c>
      <c r="G52" s="455"/>
      <c r="H52" s="455"/>
      <c r="I52" s="455"/>
      <c r="J52" s="456"/>
      <c r="K52" s="24" t="s">
        <v>68</v>
      </c>
      <c r="L52" s="457">
        <v>39508</v>
      </c>
      <c r="M52" s="458"/>
      <c r="N52" s="24" t="s">
        <v>69</v>
      </c>
      <c r="O52" s="457" t="s">
        <v>306</v>
      </c>
      <c r="P52" s="458"/>
      <c r="Q52" s="459"/>
      <c r="R52" s="459"/>
    </row>
    <row r="53" spans="1:18" ht="12.75">
      <c r="A53" s="388" t="s">
        <v>211</v>
      </c>
      <c r="B53" s="387"/>
      <c r="C53" s="387"/>
      <c r="D53" s="447">
        <v>0</v>
      </c>
      <c r="E53" s="448"/>
      <c r="F53" s="388" t="s">
        <v>212</v>
      </c>
      <c r="G53" s="387"/>
      <c r="H53" s="447">
        <v>0</v>
      </c>
      <c r="I53" s="448"/>
      <c r="J53" s="388" t="s">
        <v>213</v>
      </c>
      <c r="K53" s="387"/>
      <c r="L53" s="447">
        <v>0</v>
      </c>
      <c r="M53" s="448"/>
      <c r="N53" s="105" t="s">
        <v>214</v>
      </c>
      <c r="O53" s="447">
        <v>0</v>
      </c>
      <c r="P53" s="448"/>
      <c r="Q53" s="459"/>
      <c r="R53" s="459"/>
    </row>
    <row r="54" spans="1:18" ht="12.75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459"/>
      <c r="R54" s="459"/>
    </row>
    <row r="55" spans="1:18" s="3" customFormat="1" ht="13.5" customHeight="1">
      <c r="A55" s="24" t="s">
        <v>70</v>
      </c>
      <c r="B55" s="385" t="s">
        <v>515</v>
      </c>
      <c r="C55" s="385"/>
      <c r="D55" s="385"/>
      <c r="E55" s="385"/>
      <c r="F55" s="385"/>
      <c r="G55" s="385"/>
      <c r="H55" s="385"/>
      <c r="I55" s="386"/>
      <c r="J55" s="388" t="s">
        <v>209</v>
      </c>
      <c r="K55" s="387"/>
      <c r="L55" s="104" t="s">
        <v>433</v>
      </c>
      <c r="M55" s="57" t="s">
        <v>208</v>
      </c>
      <c r="N55" s="451" t="s">
        <v>343</v>
      </c>
      <c r="O55" s="451"/>
      <c r="P55" s="452"/>
      <c r="Q55" s="459"/>
      <c r="R55" s="459"/>
    </row>
    <row r="56" spans="1:18" s="3" customFormat="1" ht="13.5" customHeight="1">
      <c r="A56" s="24" t="s">
        <v>81</v>
      </c>
      <c r="B56" s="441" t="s">
        <v>431</v>
      </c>
      <c r="C56" s="442"/>
      <c r="D56" s="453" t="s">
        <v>210</v>
      </c>
      <c r="E56" s="454"/>
      <c r="F56" s="455" t="s">
        <v>518</v>
      </c>
      <c r="G56" s="455"/>
      <c r="H56" s="455"/>
      <c r="I56" s="455"/>
      <c r="J56" s="456"/>
      <c r="K56" s="24" t="s">
        <v>68</v>
      </c>
      <c r="L56" s="457">
        <v>41548</v>
      </c>
      <c r="M56" s="458"/>
      <c r="N56" s="24" t="s">
        <v>69</v>
      </c>
      <c r="O56" s="457" t="s">
        <v>306</v>
      </c>
      <c r="P56" s="458"/>
      <c r="Q56" s="459"/>
      <c r="R56" s="459"/>
    </row>
    <row r="57" spans="1:18" ht="12.75">
      <c r="A57" s="388" t="s">
        <v>211</v>
      </c>
      <c r="B57" s="387"/>
      <c r="C57" s="387"/>
      <c r="D57" s="447">
        <v>0</v>
      </c>
      <c r="E57" s="448"/>
      <c r="F57" s="388" t="s">
        <v>215</v>
      </c>
      <c r="G57" s="387"/>
      <c r="H57" s="447">
        <v>0</v>
      </c>
      <c r="I57" s="448"/>
      <c r="J57" s="388" t="s">
        <v>213</v>
      </c>
      <c r="K57" s="387"/>
      <c r="L57" s="447">
        <v>0</v>
      </c>
      <c r="M57" s="448"/>
      <c r="N57" s="105" t="s">
        <v>214</v>
      </c>
      <c r="O57" s="447">
        <v>0</v>
      </c>
      <c r="P57" s="448"/>
      <c r="Q57" s="459"/>
      <c r="R57" s="459"/>
    </row>
    <row r="58" spans="1:18" ht="12.75">
      <c r="A58" s="384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459"/>
      <c r="R58" s="459"/>
    </row>
    <row r="59" spans="1:18" s="3" customFormat="1" ht="13.5" customHeight="1">
      <c r="A59" s="24" t="s">
        <v>70</v>
      </c>
      <c r="B59" s="385" t="s">
        <v>516</v>
      </c>
      <c r="C59" s="385"/>
      <c r="D59" s="385"/>
      <c r="E59" s="385"/>
      <c r="F59" s="385"/>
      <c r="G59" s="385"/>
      <c r="H59" s="385"/>
      <c r="I59" s="386"/>
      <c r="J59" s="388" t="s">
        <v>209</v>
      </c>
      <c r="K59" s="387"/>
      <c r="L59" s="104" t="s">
        <v>434</v>
      </c>
      <c r="M59" s="57" t="s">
        <v>208</v>
      </c>
      <c r="N59" s="451" t="s">
        <v>343</v>
      </c>
      <c r="O59" s="451"/>
      <c r="P59" s="452"/>
      <c r="Q59" s="459"/>
      <c r="R59" s="459"/>
    </row>
    <row r="60" spans="1:18" s="3" customFormat="1" ht="13.5" customHeight="1">
      <c r="A60" s="24" t="s">
        <v>81</v>
      </c>
      <c r="B60" s="441" t="s">
        <v>428</v>
      </c>
      <c r="C60" s="442"/>
      <c r="D60" s="453" t="s">
        <v>210</v>
      </c>
      <c r="E60" s="454"/>
      <c r="F60" s="455" t="s">
        <v>306</v>
      </c>
      <c r="G60" s="455"/>
      <c r="H60" s="455"/>
      <c r="I60" s="455"/>
      <c r="J60" s="456"/>
      <c r="K60" s="24" t="s">
        <v>68</v>
      </c>
      <c r="L60" s="457">
        <v>37316</v>
      </c>
      <c r="M60" s="458"/>
      <c r="N60" s="24" t="s">
        <v>69</v>
      </c>
      <c r="O60" s="457" t="s">
        <v>306</v>
      </c>
      <c r="P60" s="458"/>
      <c r="Q60" s="459"/>
      <c r="R60" s="459"/>
    </row>
    <row r="61" spans="1:18" ht="12.75">
      <c r="A61" s="388" t="s">
        <v>211</v>
      </c>
      <c r="B61" s="387"/>
      <c r="C61" s="387"/>
      <c r="D61" s="447">
        <v>0</v>
      </c>
      <c r="E61" s="448"/>
      <c r="F61" s="388" t="s">
        <v>215</v>
      </c>
      <c r="G61" s="387"/>
      <c r="H61" s="447">
        <v>0</v>
      </c>
      <c r="I61" s="448"/>
      <c r="J61" s="388" t="s">
        <v>213</v>
      </c>
      <c r="K61" s="387"/>
      <c r="L61" s="447">
        <v>0</v>
      </c>
      <c r="M61" s="448"/>
      <c r="N61" s="105" t="s">
        <v>214</v>
      </c>
      <c r="O61" s="447">
        <v>0</v>
      </c>
      <c r="P61" s="448"/>
      <c r="Q61" s="459"/>
      <c r="R61" s="459"/>
    </row>
    <row r="62" spans="1:18" ht="12.75">
      <c r="A62" s="384"/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459"/>
      <c r="R62" s="459"/>
    </row>
    <row r="63" spans="1:19" s="42" customFormat="1" ht="11.25" customHeight="1">
      <c r="A63" s="388" t="s">
        <v>523</v>
      </c>
      <c r="B63" s="387"/>
      <c r="C63" s="387"/>
      <c r="D63" s="387"/>
      <c r="E63" s="389"/>
      <c r="F63" s="439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59"/>
      <c r="R63" s="459"/>
      <c r="S63" s="36"/>
    </row>
    <row r="64" spans="1:18" s="3" customFormat="1" ht="13.5" customHeight="1">
      <c r="A64" s="24" t="s">
        <v>70</v>
      </c>
      <c r="B64" s="385" t="s">
        <v>537</v>
      </c>
      <c r="C64" s="385"/>
      <c r="D64" s="385"/>
      <c r="E64" s="385"/>
      <c r="F64" s="385"/>
      <c r="G64" s="385"/>
      <c r="H64" s="385"/>
      <c r="I64" s="386"/>
      <c r="J64" s="388" t="s">
        <v>209</v>
      </c>
      <c r="K64" s="387"/>
      <c r="L64" s="104" t="s">
        <v>306</v>
      </c>
      <c r="M64" s="57" t="s">
        <v>208</v>
      </c>
      <c r="N64" s="451" t="s">
        <v>343</v>
      </c>
      <c r="O64" s="451"/>
      <c r="P64" s="452"/>
      <c r="Q64" s="459"/>
      <c r="R64" s="459"/>
    </row>
    <row r="65" spans="1:18" s="3" customFormat="1" ht="13.5" customHeight="1">
      <c r="A65" s="24" t="s">
        <v>81</v>
      </c>
      <c r="B65" s="441" t="s">
        <v>428</v>
      </c>
      <c r="C65" s="442"/>
      <c r="D65" s="453" t="s">
        <v>210</v>
      </c>
      <c r="E65" s="454"/>
      <c r="F65" s="455" t="s">
        <v>538</v>
      </c>
      <c r="G65" s="455"/>
      <c r="H65" s="455"/>
      <c r="I65" s="455"/>
      <c r="J65" s="456"/>
      <c r="K65" s="24" t="s">
        <v>68</v>
      </c>
      <c r="L65" s="457">
        <v>41852</v>
      </c>
      <c r="M65" s="458"/>
      <c r="N65" s="24" t="s">
        <v>69</v>
      </c>
      <c r="O65" s="457" t="s">
        <v>306</v>
      </c>
      <c r="P65" s="458"/>
      <c r="Q65" s="459"/>
      <c r="R65" s="459"/>
    </row>
    <row r="66" spans="1:18" ht="12.75">
      <c r="A66" s="388" t="s">
        <v>211</v>
      </c>
      <c r="B66" s="387"/>
      <c r="C66" s="387"/>
      <c r="D66" s="447">
        <v>0</v>
      </c>
      <c r="E66" s="448"/>
      <c r="F66" s="388" t="s">
        <v>215</v>
      </c>
      <c r="G66" s="387"/>
      <c r="H66" s="447">
        <v>0</v>
      </c>
      <c r="I66" s="448"/>
      <c r="J66" s="388" t="s">
        <v>213</v>
      </c>
      <c r="K66" s="387"/>
      <c r="L66" s="447">
        <v>0</v>
      </c>
      <c r="M66" s="448"/>
      <c r="N66" s="105" t="s">
        <v>214</v>
      </c>
      <c r="O66" s="447">
        <v>0</v>
      </c>
      <c r="P66" s="448"/>
      <c r="Q66" s="459"/>
      <c r="R66" s="459"/>
    </row>
    <row r="67" spans="1:18" ht="12.75">
      <c r="A67" s="384"/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459"/>
      <c r="R67" s="459"/>
    </row>
    <row r="68" spans="1:18" s="3" customFormat="1" ht="13.5" customHeight="1">
      <c r="A68" s="24" t="s">
        <v>70</v>
      </c>
      <c r="B68" s="385" t="s">
        <v>427</v>
      </c>
      <c r="C68" s="385"/>
      <c r="D68" s="385"/>
      <c r="E68" s="385"/>
      <c r="F68" s="385"/>
      <c r="G68" s="385"/>
      <c r="H68" s="385"/>
      <c r="I68" s="386"/>
      <c r="J68" s="388" t="s">
        <v>209</v>
      </c>
      <c r="K68" s="387"/>
      <c r="L68" s="104" t="s">
        <v>433</v>
      </c>
      <c r="M68" s="57" t="s">
        <v>208</v>
      </c>
      <c r="N68" s="451" t="s">
        <v>343</v>
      </c>
      <c r="O68" s="451"/>
      <c r="P68" s="452"/>
      <c r="Q68" s="459"/>
      <c r="R68" s="459"/>
    </row>
    <row r="69" spans="1:18" s="3" customFormat="1" ht="13.5" customHeight="1">
      <c r="A69" s="24" t="s">
        <v>81</v>
      </c>
      <c r="B69" s="441" t="s">
        <v>428</v>
      </c>
      <c r="C69" s="442"/>
      <c r="D69" s="453" t="s">
        <v>210</v>
      </c>
      <c r="E69" s="454"/>
      <c r="F69" s="455" t="s">
        <v>435</v>
      </c>
      <c r="G69" s="455"/>
      <c r="H69" s="455"/>
      <c r="I69" s="455"/>
      <c r="J69" s="456"/>
      <c r="K69" s="24" t="s">
        <v>68</v>
      </c>
      <c r="L69" s="457">
        <v>41000</v>
      </c>
      <c r="M69" s="458"/>
      <c r="N69" s="24" t="s">
        <v>69</v>
      </c>
      <c r="O69" s="457" t="s">
        <v>306</v>
      </c>
      <c r="P69" s="458"/>
      <c r="Q69" s="459"/>
      <c r="R69" s="459"/>
    </row>
    <row r="70" spans="1:18" ht="12.75">
      <c r="A70" s="388" t="s">
        <v>211</v>
      </c>
      <c r="B70" s="387"/>
      <c r="C70" s="387"/>
      <c r="D70" s="447">
        <v>0</v>
      </c>
      <c r="E70" s="448"/>
      <c r="F70" s="388" t="s">
        <v>215</v>
      </c>
      <c r="G70" s="387"/>
      <c r="H70" s="447">
        <v>0</v>
      </c>
      <c r="I70" s="448"/>
      <c r="J70" s="388" t="s">
        <v>213</v>
      </c>
      <c r="K70" s="387"/>
      <c r="L70" s="447">
        <v>0</v>
      </c>
      <c r="M70" s="448"/>
      <c r="N70" s="105" t="s">
        <v>214</v>
      </c>
      <c r="O70" s="447">
        <v>0</v>
      </c>
      <c r="P70" s="448"/>
      <c r="Q70" s="459"/>
      <c r="R70" s="459"/>
    </row>
    <row r="71" spans="1:18" ht="12.75">
      <c r="A71" s="384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459"/>
      <c r="R71" s="459"/>
    </row>
    <row r="72" spans="1:19" s="42" customFormat="1" ht="11.25" customHeight="1">
      <c r="A72" s="388" t="s">
        <v>585</v>
      </c>
      <c r="B72" s="387"/>
      <c r="C72" s="387"/>
      <c r="D72" s="387"/>
      <c r="E72" s="389"/>
      <c r="F72" s="439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59"/>
      <c r="R72" s="459"/>
      <c r="S72" s="36"/>
    </row>
    <row r="73" spans="1:18" s="3" customFormat="1" ht="13.5" customHeight="1">
      <c r="A73" s="24" t="s">
        <v>70</v>
      </c>
      <c r="B73" s="385" t="s">
        <v>593</v>
      </c>
      <c r="C73" s="385"/>
      <c r="D73" s="385"/>
      <c r="E73" s="385"/>
      <c r="F73" s="385"/>
      <c r="G73" s="385"/>
      <c r="H73" s="385"/>
      <c r="I73" s="386"/>
      <c r="J73" s="388" t="s">
        <v>209</v>
      </c>
      <c r="K73" s="387"/>
      <c r="L73" s="104" t="s">
        <v>433</v>
      </c>
      <c r="M73" s="57" t="s">
        <v>208</v>
      </c>
      <c r="N73" s="451" t="s">
        <v>343</v>
      </c>
      <c r="O73" s="451"/>
      <c r="P73" s="452"/>
      <c r="Q73" s="459"/>
      <c r="R73" s="459"/>
    </row>
    <row r="74" spans="1:18" s="3" customFormat="1" ht="13.5" customHeight="1">
      <c r="A74" s="24" t="s">
        <v>81</v>
      </c>
      <c r="B74" s="441" t="s">
        <v>428</v>
      </c>
      <c r="C74" s="442"/>
      <c r="D74" s="453" t="s">
        <v>210</v>
      </c>
      <c r="E74" s="454"/>
      <c r="F74" s="455" t="s">
        <v>595</v>
      </c>
      <c r="G74" s="455"/>
      <c r="H74" s="455"/>
      <c r="I74" s="455"/>
      <c r="J74" s="456"/>
      <c r="K74" s="24" t="s">
        <v>68</v>
      </c>
      <c r="L74" s="457">
        <v>41061</v>
      </c>
      <c r="M74" s="458"/>
      <c r="N74" s="24" t="s">
        <v>69</v>
      </c>
      <c r="O74" s="457" t="s">
        <v>306</v>
      </c>
      <c r="P74" s="458"/>
      <c r="Q74" s="459"/>
      <c r="R74" s="459"/>
    </row>
    <row r="75" spans="1:18" ht="12.75">
      <c r="A75" s="388" t="s">
        <v>211</v>
      </c>
      <c r="B75" s="387"/>
      <c r="C75" s="387"/>
      <c r="D75" s="447">
        <v>30000</v>
      </c>
      <c r="E75" s="448"/>
      <c r="F75" s="388" t="s">
        <v>212</v>
      </c>
      <c r="G75" s="387"/>
      <c r="H75" s="447">
        <v>30000</v>
      </c>
      <c r="I75" s="448"/>
      <c r="J75" s="388" t="s">
        <v>213</v>
      </c>
      <c r="K75" s="387"/>
      <c r="L75" s="447">
        <v>2000</v>
      </c>
      <c r="M75" s="448"/>
      <c r="N75" s="105" t="s">
        <v>214</v>
      </c>
      <c r="O75" s="447">
        <v>28000</v>
      </c>
      <c r="P75" s="448"/>
      <c r="Q75" s="459"/>
      <c r="R75" s="459"/>
    </row>
    <row r="76" spans="1:18" ht="12.75">
      <c r="A76" s="384"/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459"/>
      <c r="R76" s="459"/>
    </row>
    <row r="77" spans="1:18" s="3" customFormat="1" ht="13.5" customHeight="1">
      <c r="A77" s="24" t="s">
        <v>70</v>
      </c>
      <c r="B77" s="385" t="s">
        <v>594</v>
      </c>
      <c r="C77" s="385"/>
      <c r="D77" s="385"/>
      <c r="E77" s="385"/>
      <c r="F77" s="385"/>
      <c r="G77" s="385"/>
      <c r="H77" s="385"/>
      <c r="I77" s="386"/>
      <c r="J77" s="388" t="s">
        <v>209</v>
      </c>
      <c r="K77" s="387"/>
      <c r="L77" s="104" t="s">
        <v>306</v>
      </c>
      <c r="M77" s="57" t="s">
        <v>208</v>
      </c>
      <c r="N77" s="451" t="s">
        <v>306</v>
      </c>
      <c r="O77" s="451"/>
      <c r="P77" s="452"/>
      <c r="Q77" s="459"/>
      <c r="R77" s="459"/>
    </row>
    <row r="78" spans="1:18" s="3" customFormat="1" ht="13.5" customHeight="1">
      <c r="A78" s="24" t="s">
        <v>81</v>
      </c>
      <c r="B78" s="441" t="s">
        <v>306</v>
      </c>
      <c r="C78" s="442"/>
      <c r="D78" s="453" t="s">
        <v>210</v>
      </c>
      <c r="E78" s="454"/>
      <c r="F78" s="455" t="s">
        <v>596</v>
      </c>
      <c r="G78" s="455"/>
      <c r="H78" s="455"/>
      <c r="I78" s="455"/>
      <c r="J78" s="456"/>
      <c r="K78" s="24" t="s">
        <v>68</v>
      </c>
      <c r="L78" s="457">
        <v>41061</v>
      </c>
      <c r="M78" s="458"/>
      <c r="N78" s="24" t="s">
        <v>69</v>
      </c>
      <c r="O78" s="457" t="s">
        <v>306</v>
      </c>
      <c r="P78" s="458"/>
      <c r="Q78" s="459"/>
      <c r="R78" s="459"/>
    </row>
    <row r="79" spans="1:18" ht="12.75">
      <c r="A79" s="388" t="s">
        <v>211</v>
      </c>
      <c r="B79" s="387"/>
      <c r="C79" s="387"/>
      <c r="D79" s="447">
        <v>0</v>
      </c>
      <c r="E79" s="448"/>
      <c r="F79" s="388" t="s">
        <v>215</v>
      </c>
      <c r="G79" s="387"/>
      <c r="H79" s="447">
        <v>0</v>
      </c>
      <c r="I79" s="448"/>
      <c r="J79" s="388" t="s">
        <v>213</v>
      </c>
      <c r="K79" s="387"/>
      <c r="L79" s="447">
        <v>0</v>
      </c>
      <c r="M79" s="448"/>
      <c r="N79" s="105" t="s">
        <v>214</v>
      </c>
      <c r="O79" s="447">
        <v>0</v>
      </c>
      <c r="P79" s="448"/>
      <c r="Q79" s="459"/>
      <c r="R79" s="459"/>
    </row>
    <row r="80" spans="1:18" ht="12.75">
      <c r="A80" s="384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459"/>
      <c r="R80" s="459"/>
    </row>
    <row r="81" spans="1:19" s="42" customFormat="1" ht="11.25" customHeight="1">
      <c r="A81" s="388" t="s">
        <v>609</v>
      </c>
      <c r="B81" s="387"/>
      <c r="C81" s="387"/>
      <c r="D81" s="387"/>
      <c r="E81" s="389"/>
      <c r="F81" s="439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59"/>
      <c r="R81" s="459"/>
      <c r="S81" s="36"/>
    </row>
    <row r="82" spans="1:18" s="3" customFormat="1" ht="13.5" customHeight="1">
      <c r="A82" s="24" t="s">
        <v>70</v>
      </c>
      <c r="B82" s="385" t="s">
        <v>619</v>
      </c>
      <c r="C82" s="385"/>
      <c r="D82" s="385"/>
      <c r="E82" s="385"/>
      <c r="F82" s="385"/>
      <c r="G82" s="385"/>
      <c r="H82" s="385"/>
      <c r="I82" s="386"/>
      <c r="J82" s="388" t="s">
        <v>209</v>
      </c>
      <c r="K82" s="387"/>
      <c r="L82" s="104" t="s">
        <v>433</v>
      </c>
      <c r="M82" s="57" t="s">
        <v>208</v>
      </c>
      <c r="N82" s="451" t="s">
        <v>343</v>
      </c>
      <c r="O82" s="451"/>
      <c r="P82" s="452"/>
      <c r="Q82" s="459"/>
      <c r="R82" s="459"/>
    </row>
    <row r="83" spans="1:18" s="3" customFormat="1" ht="13.5" customHeight="1">
      <c r="A83" s="24" t="s">
        <v>81</v>
      </c>
      <c r="B83" s="441" t="s">
        <v>431</v>
      </c>
      <c r="C83" s="442"/>
      <c r="D83" s="453" t="s">
        <v>210</v>
      </c>
      <c r="E83" s="454"/>
      <c r="F83" s="455" t="s">
        <v>623</v>
      </c>
      <c r="G83" s="455"/>
      <c r="H83" s="455"/>
      <c r="I83" s="455"/>
      <c r="J83" s="456"/>
      <c r="K83" s="24" t="s">
        <v>68</v>
      </c>
      <c r="L83" s="457">
        <v>40588</v>
      </c>
      <c r="M83" s="458"/>
      <c r="N83" s="24" t="s">
        <v>69</v>
      </c>
      <c r="O83" s="457" t="s">
        <v>306</v>
      </c>
      <c r="P83" s="458"/>
      <c r="Q83" s="459"/>
      <c r="R83" s="459"/>
    </row>
    <row r="84" spans="1:18" ht="12.75">
      <c r="A84" s="388" t="s">
        <v>211</v>
      </c>
      <c r="B84" s="387"/>
      <c r="C84" s="387"/>
      <c r="D84" s="447">
        <v>0</v>
      </c>
      <c r="E84" s="448"/>
      <c r="F84" s="388" t="s">
        <v>212</v>
      </c>
      <c r="G84" s="387"/>
      <c r="H84" s="447">
        <v>0</v>
      </c>
      <c r="I84" s="448"/>
      <c r="J84" s="388" t="s">
        <v>213</v>
      </c>
      <c r="K84" s="387"/>
      <c r="L84" s="447">
        <v>0</v>
      </c>
      <c r="M84" s="448"/>
      <c r="N84" s="105" t="s">
        <v>214</v>
      </c>
      <c r="O84" s="447">
        <v>0</v>
      </c>
      <c r="P84" s="448"/>
      <c r="Q84" s="459"/>
      <c r="R84" s="459"/>
    </row>
    <row r="85" spans="1:18" ht="12.75">
      <c r="A85" s="384"/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459"/>
      <c r="R85" s="459"/>
    </row>
    <row r="86" spans="1:18" s="3" customFormat="1" ht="13.5" customHeight="1">
      <c r="A86" s="24" t="s">
        <v>70</v>
      </c>
      <c r="B86" s="385" t="s">
        <v>620</v>
      </c>
      <c r="C86" s="385"/>
      <c r="D86" s="385"/>
      <c r="E86" s="385"/>
      <c r="F86" s="385"/>
      <c r="G86" s="385"/>
      <c r="H86" s="385"/>
      <c r="I86" s="386"/>
      <c r="J86" s="388" t="s">
        <v>209</v>
      </c>
      <c r="K86" s="387"/>
      <c r="L86" s="104" t="s">
        <v>433</v>
      </c>
      <c r="M86" s="57" t="s">
        <v>208</v>
      </c>
      <c r="N86" s="451" t="s">
        <v>343</v>
      </c>
      <c r="O86" s="451"/>
      <c r="P86" s="452"/>
      <c r="Q86" s="459"/>
      <c r="R86" s="459"/>
    </row>
    <row r="87" spans="1:18" s="3" customFormat="1" ht="13.5" customHeight="1">
      <c r="A87" s="24" t="s">
        <v>81</v>
      </c>
      <c r="B87" s="441" t="s">
        <v>431</v>
      </c>
      <c r="C87" s="442"/>
      <c r="D87" s="453" t="s">
        <v>210</v>
      </c>
      <c r="E87" s="454"/>
      <c r="F87" s="455" t="s">
        <v>623</v>
      </c>
      <c r="G87" s="455"/>
      <c r="H87" s="455"/>
      <c r="I87" s="455"/>
      <c r="J87" s="456"/>
      <c r="K87" s="24" t="s">
        <v>68</v>
      </c>
      <c r="L87" s="457">
        <v>40756</v>
      </c>
      <c r="M87" s="458"/>
      <c r="N87" s="24" t="s">
        <v>69</v>
      </c>
      <c r="O87" s="457" t="s">
        <v>306</v>
      </c>
      <c r="P87" s="458"/>
      <c r="Q87" s="459"/>
      <c r="R87" s="459"/>
    </row>
    <row r="88" spans="1:18" ht="12.75">
      <c r="A88" s="388" t="s">
        <v>211</v>
      </c>
      <c r="B88" s="387"/>
      <c r="C88" s="387"/>
      <c r="D88" s="447">
        <v>0</v>
      </c>
      <c r="E88" s="448"/>
      <c r="F88" s="388" t="s">
        <v>215</v>
      </c>
      <c r="G88" s="387"/>
      <c r="H88" s="447">
        <v>0</v>
      </c>
      <c r="I88" s="448"/>
      <c r="J88" s="388" t="s">
        <v>213</v>
      </c>
      <c r="K88" s="387"/>
      <c r="L88" s="447">
        <v>0</v>
      </c>
      <c r="M88" s="448"/>
      <c r="N88" s="105" t="s">
        <v>214</v>
      </c>
      <c r="O88" s="447">
        <v>0</v>
      </c>
      <c r="P88" s="448"/>
      <c r="Q88" s="459"/>
      <c r="R88" s="459"/>
    </row>
    <row r="89" spans="1:18" ht="12.75">
      <c r="A89" s="384"/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459"/>
      <c r="R89" s="459"/>
    </row>
    <row r="90" spans="1:18" s="3" customFormat="1" ht="13.5" customHeight="1">
      <c r="A90" s="24" t="s">
        <v>70</v>
      </c>
      <c r="B90" s="385" t="s">
        <v>621</v>
      </c>
      <c r="C90" s="385"/>
      <c r="D90" s="385"/>
      <c r="E90" s="385"/>
      <c r="F90" s="385"/>
      <c r="G90" s="385"/>
      <c r="H90" s="385"/>
      <c r="I90" s="386"/>
      <c r="J90" s="388" t="s">
        <v>209</v>
      </c>
      <c r="K90" s="387"/>
      <c r="L90" s="104" t="s">
        <v>433</v>
      </c>
      <c r="M90" s="57" t="s">
        <v>208</v>
      </c>
      <c r="N90" s="451" t="s">
        <v>343</v>
      </c>
      <c r="O90" s="451"/>
      <c r="P90" s="452"/>
      <c r="Q90" s="459"/>
      <c r="R90" s="459"/>
    </row>
    <row r="91" spans="1:18" s="3" customFormat="1" ht="13.5" customHeight="1">
      <c r="A91" s="24" t="s">
        <v>81</v>
      </c>
      <c r="B91" s="441" t="s">
        <v>431</v>
      </c>
      <c r="C91" s="442"/>
      <c r="D91" s="453" t="s">
        <v>210</v>
      </c>
      <c r="E91" s="454"/>
      <c r="F91" s="455" t="s">
        <v>623</v>
      </c>
      <c r="G91" s="455"/>
      <c r="H91" s="455"/>
      <c r="I91" s="455"/>
      <c r="J91" s="456"/>
      <c r="K91" s="24" t="s">
        <v>68</v>
      </c>
      <c r="L91" s="457">
        <v>41281</v>
      </c>
      <c r="M91" s="458"/>
      <c r="N91" s="24" t="s">
        <v>69</v>
      </c>
      <c r="O91" s="457" t="s">
        <v>306</v>
      </c>
      <c r="P91" s="458"/>
      <c r="Q91" s="459"/>
      <c r="R91" s="459"/>
    </row>
    <row r="92" spans="1:18" ht="12.75">
      <c r="A92" s="388" t="s">
        <v>211</v>
      </c>
      <c r="B92" s="387"/>
      <c r="C92" s="387"/>
      <c r="D92" s="447">
        <v>0</v>
      </c>
      <c r="E92" s="448"/>
      <c r="F92" s="388" t="s">
        <v>215</v>
      </c>
      <c r="G92" s="387"/>
      <c r="H92" s="447">
        <v>0</v>
      </c>
      <c r="I92" s="448"/>
      <c r="J92" s="388" t="s">
        <v>213</v>
      </c>
      <c r="K92" s="387"/>
      <c r="L92" s="447">
        <v>0</v>
      </c>
      <c r="M92" s="448"/>
      <c r="N92" s="105" t="s">
        <v>214</v>
      </c>
      <c r="O92" s="447">
        <v>0</v>
      </c>
      <c r="P92" s="448"/>
      <c r="Q92" s="459"/>
      <c r="R92" s="459"/>
    </row>
    <row r="93" spans="1:18" ht="12.75">
      <c r="A93" s="384"/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459"/>
      <c r="R93" s="459"/>
    </row>
    <row r="94" spans="1:18" s="3" customFormat="1" ht="13.5" customHeight="1">
      <c r="A94" s="24" t="s">
        <v>70</v>
      </c>
      <c r="B94" s="385" t="s">
        <v>622</v>
      </c>
      <c r="C94" s="385"/>
      <c r="D94" s="385"/>
      <c r="E94" s="385"/>
      <c r="F94" s="385"/>
      <c r="G94" s="385"/>
      <c r="H94" s="385"/>
      <c r="I94" s="386"/>
      <c r="J94" s="388" t="s">
        <v>209</v>
      </c>
      <c r="K94" s="387"/>
      <c r="L94" s="104" t="s">
        <v>433</v>
      </c>
      <c r="M94" s="57" t="s">
        <v>208</v>
      </c>
      <c r="N94" s="451" t="s">
        <v>343</v>
      </c>
      <c r="O94" s="451"/>
      <c r="P94" s="452"/>
      <c r="Q94" s="459"/>
      <c r="R94" s="459"/>
    </row>
    <row r="95" spans="1:18" s="3" customFormat="1" ht="13.5" customHeight="1">
      <c r="A95" s="24" t="s">
        <v>81</v>
      </c>
      <c r="B95" s="441" t="s">
        <v>428</v>
      </c>
      <c r="C95" s="442"/>
      <c r="D95" s="453" t="s">
        <v>210</v>
      </c>
      <c r="E95" s="454"/>
      <c r="F95" s="455" t="s">
        <v>623</v>
      </c>
      <c r="G95" s="455"/>
      <c r="H95" s="455"/>
      <c r="I95" s="455"/>
      <c r="J95" s="456"/>
      <c r="K95" s="24" t="s">
        <v>68</v>
      </c>
      <c r="L95" s="457">
        <v>41309</v>
      </c>
      <c r="M95" s="458"/>
      <c r="N95" s="24" t="s">
        <v>69</v>
      </c>
      <c r="O95" s="457" t="s">
        <v>306</v>
      </c>
      <c r="P95" s="458"/>
      <c r="Q95" s="459"/>
      <c r="R95" s="459"/>
    </row>
    <row r="96" spans="1:18" ht="12.75">
      <c r="A96" s="388" t="s">
        <v>211</v>
      </c>
      <c r="B96" s="387"/>
      <c r="C96" s="387"/>
      <c r="D96" s="447">
        <v>0</v>
      </c>
      <c r="E96" s="448"/>
      <c r="F96" s="388" t="s">
        <v>215</v>
      </c>
      <c r="G96" s="387"/>
      <c r="H96" s="447">
        <v>0</v>
      </c>
      <c r="I96" s="448"/>
      <c r="J96" s="388" t="s">
        <v>213</v>
      </c>
      <c r="K96" s="387"/>
      <c r="L96" s="447">
        <v>0</v>
      </c>
      <c r="M96" s="448"/>
      <c r="N96" s="105" t="s">
        <v>214</v>
      </c>
      <c r="O96" s="447">
        <v>0</v>
      </c>
      <c r="P96" s="448"/>
      <c r="Q96" s="459"/>
      <c r="R96" s="459"/>
    </row>
    <row r="97" spans="1:18" ht="12.75">
      <c r="A97" s="384"/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459"/>
      <c r="R97" s="459"/>
    </row>
    <row r="98" spans="1:19" s="42" customFormat="1" ht="11.25" customHeight="1">
      <c r="A98" s="388" t="s">
        <v>657</v>
      </c>
      <c r="B98" s="387"/>
      <c r="C98" s="387"/>
      <c r="D98" s="387"/>
      <c r="E98" s="389"/>
      <c r="F98" s="439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59"/>
      <c r="R98" s="459"/>
      <c r="S98" s="36"/>
    </row>
    <row r="99" spans="1:18" s="3" customFormat="1" ht="13.5" customHeight="1">
      <c r="A99" s="24" t="s">
        <v>70</v>
      </c>
      <c r="B99" s="385" t="s">
        <v>669</v>
      </c>
      <c r="C99" s="385"/>
      <c r="D99" s="385"/>
      <c r="E99" s="385"/>
      <c r="F99" s="385"/>
      <c r="G99" s="385"/>
      <c r="H99" s="385"/>
      <c r="I99" s="386"/>
      <c r="J99" s="388" t="s">
        <v>209</v>
      </c>
      <c r="K99" s="387"/>
      <c r="L99" s="104" t="s">
        <v>306</v>
      </c>
      <c r="M99" s="57" t="s">
        <v>208</v>
      </c>
      <c r="N99" s="451" t="s">
        <v>343</v>
      </c>
      <c r="O99" s="451"/>
      <c r="P99" s="452"/>
      <c r="Q99" s="459"/>
      <c r="R99" s="459"/>
    </row>
    <row r="100" spans="1:18" s="3" customFormat="1" ht="13.5" customHeight="1">
      <c r="A100" s="24" t="s">
        <v>81</v>
      </c>
      <c r="B100" s="441" t="s">
        <v>428</v>
      </c>
      <c r="C100" s="442"/>
      <c r="D100" s="453" t="s">
        <v>210</v>
      </c>
      <c r="E100" s="454"/>
      <c r="F100" s="455" t="s">
        <v>670</v>
      </c>
      <c r="G100" s="455"/>
      <c r="H100" s="455"/>
      <c r="I100" s="455"/>
      <c r="J100" s="456"/>
      <c r="K100" s="24" t="s">
        <v>68</v>
      </c>
      <c r="L100" s="457">
        <v>41315</v>
      </c>
      <c r="M100" s="458"/>
      <c r="N100" s="24" t="s">
        <v>69</v>
      </c>
      <c r="O100" s="457" t="s">
        <v>306</v>
      </c>
      <c r="P100" s="458"/>
      <c r="Q100" s="459"/>
      <c r="R100" s="459"/>
    </row>
    <row r="101" spans="1:18" ht="12.75">
      <c r="A101" s="388" t="s">
        <v>211</v>
      </c>
      <c r="B101" s="387"/>
      <c r="C101" s="387"/>
      <c r="D101" s="447">
        <v>0</v>
      </c>
      <c r="E101" s="448"/>
      <c r="F101" s="388" t="s">
        <v>212</v>
      </c>
      <c r="G101" s="387"/>
      <c r="H101" s="447">
        <v>0</v>
      </c>
      <c r="I101" s="448"/>
      <c r="J101" s="388" t="s">
        <v>213</v>
      </c>
      <c r="K101" s="387"/>
      <c r="L101" s="447">
        <v>0</v>
      </c>
      <c r="M101" s="448"/>
      <c r="N101" s="105" t="s">
        <v>214</v>
      </c>
      <c r="O101" s="447">
        <v>0</v>
      </c>
      <c r="P101" s="448"/>
      <c r="Q101" s="459"/>
      <c r="R101" s="459"/>
    </row>
    <row r="102" spans="1:18" ht="12.75">
      <c r="A102" s="384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459"/>
      <c r="R102" s="459"/>
    </row>
    <row r="103" spans="1:19" s="42" customFormat="1" ht="11.25" customHeight="1">
      <c r="A103" s="388" t="s">
        <v>681</v>
      </c>
      <c r="B103" s="387"/>
      <c r="C103" s="387"/>
      <c r="D103" s="387"/>
      <c r="E103" s="389"/>
      <c r="F103" s="439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59"/>
      <c r="R103" s="459"/>
      <c r="S103" s="36"/>
    </row>
    <row r="104" spans="1:18" s="3" customFormat="1" ht="13.5" customHeight="1">
      <c r="A104" s="24" t="s">
        <v>70</v>
      </c>
      <c r="B104" s="385" t="s">
        <v>692</v>
      </c>
      <c r="C104" s="385"/>
      <c r="D104" s="385"/>
      <c r="E104" s="385"/>
      <c r="F104" s="385"/>
      <c r="G104" s="385"/>
      <c r="H104" s="385"/>
      <c r="I104" s="386"/>
      <c r="J104" s="388" t="s">
        <v>209</v>
      </c>
      <c r="K104" s="387"/>
      <c r="L104" s="104" t="s">
        <v>287</v>
      </c>
      <c r="M104" s="57" t="s">
        <v>208</v>
      </c>
      <c r="N104" s="451" t="s">
        <v>343</v>
      </c>
      <c r="O104" s="451"/>
      <c r="P104" s="452"/>
      <c r="Q104" s="459"/>
      <c r="R104" s="459"/>
    </row>
    <row r="105" spans="1:18" s="3" customFormat="1" ht="13.5" customHeight="1">
      <c r="A105" s="24" t="s">
        <v>81</v>
      </c>
      <c r="B105" s="441" t="s">
        <v>428</v>
      </c>
      <c r="C105" s="442"/>
      <c r="D105" s="453" t="s">
        <v>210</v>
      </c>
      <c r="E105" s="454"/>
      <c r="F105" s="455" t="s">
        <v>695</v>
      </c>
      <c r="G105" s="455"/>
      <c r="H105" s="455"/>
      <c r="I105" s="455"/>
      <c r="J105" s="456"/>
      <c r="K105" s="24" t="s">
        <v>68</v>
      </c>
      <c r="L105" s="457" t="s">
        <v>694</v>
      </c>
      <c r="M105" s="458"/>
      <c r="N105" s="24" t="s">
        <v>69</v>
      </c>
      <c r="O105" s="457" t="s">
        <v>306</v>
      </c>
      <c r="P105" s="458"/>
      <c r="Q105" s="459"/>
      <c r="R105" s="459"/>
    </row>
    <row r="106" spans="1:18" ht="12.75">
      <c r="A106" s="388" t="s">
        <v>211</v>
      </c>
      <c r="B106" s="387"/>
      <c r="C106" s="387"/>
      <c r="D106" s="447">
        <v>0</v>
      </c>
      <c r="E106" s="448"/>
      <c r="F106" s="388" t="s">
        <v>212</v>
      </c>
      <c r="G106" s="387"/>
      <c r="H106" s="447">
        <v>0</v>
      </c>
      <c r="I106" s="448"/>
      <c r="J106" s="388" t="s">
        <v>213</v>
      </c>
      <c r="K106" s="387"/>
      <c r="L106" s="447">
        <v>0</v>
      </c>
      <c r="M106" s="448"/>
      <c r="N106" s="105" t="s">
        <v>214</v>
      </c>
      <c r="O106" s="447">
        <v>0</v>
      </c>
      <c r="P106" s="448"/>
      <c r="Q106" s="459"/>
      <c r="R106" s="459"/>
    </row>
    <row r="107" spans="1:18" ht="12.75">
      <c r="A107" s="384"/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459"/>
      <c r="R107" s="459"/>
    </row>
    <row r="108" spans="1:18" s="3" customFormat="1" ht="13.5" customHeight="1">
      <c r="A108" s="24" t="s">
        <v>70</v>
      </c>
      <c r="B108" s="385" t="s">
        <v>693</v>
      </c>
      <c r="C108" s="385"/>
      <c r="D108" s="385"/>
      <c r="E108" s="385"/>
      <c r="F108" s="385"/>
      <c r="G108" s="385"/>
      <c r="H108" s="385"/>
      <c r="I108" s="386"/>
      <c r="J108" s="388" t="s">
        <v>209</v>
      </c>
      <c r="K108" s="387"/>
      <c r="L108" s="104" t="s">
        <v>306</v>
      </c>
      <c r="M108" s="57" t="s">
        <v>208</v>
      </c>
      <c r="N108" s="451" t="s">
        <v>343</v>
      </c>
      <c r="O108" s="451"/>
      <c r="P108" s="452"/>
      <c r="Q108" s="459"/>
      <c r="R108" s="459"/>
    </row>
    <row r="109" spans="1:18" s="3" customFormat="1" ht="13.5" customHeight="1">
      <c r="A109" s="24" t="s">
        <v>81</v>
      </c>
      <c r="B109" s="441" t="s">
        <v>428</v>
      </c>
      <c r="C109" s="442"/>
      <c r="D109" s="453" t="s">
        <v>210</v>
      </c>
      <c r="E109" s="454"/>
      <c r="F109" s="455" t="s">
        <v>696</v>
      </c>
      <c r="G109" s="455"/>
      <c r="H109" s="455"/>
      <c r="I109" s="455"/>
      <c r="J109" s="456"/>
      <c r="K109" s="24" t="s">
        <v>68</v>
      </c>
      <c r="L109" s="457">
        <v>40971</v>
      </c>
      <c r="M109" s="458"/>
      <c r="N109" s="24" t="s">
        <v>69</v>
      </c>
      <c r="O109" s="457" t="s">
        <v>306</v>
      </c>
      <c r="P109" s="458"/>
      <c r="Q109" s="459"/>
      <c r="R109" s="459"/>
    </row>
    <row r="110" spans="1:18" ht="12.75">
      <c r="A110" s="388" t="s">
        <v>211</v>
      </c>
      <c r="B110" s="387"/>
      <c r="C110" s="387"/>
      <c r="D110" s="447">
        <v>0</v>
      </c>
      <c r="E110" s="448"/>
      <c r="F110" s="388" t="s">
        <v>215</v>
      </c>
      <c r="G110" s="387"/>
      <c r="H110" s="447">
        <v>0</v>
      </c>
      <c r="I110" s="448"/>
      <c r="J110" s="388" t="s">
        <v>213</v>
      </c>
      <c r="K110" s="387"/>
      <c r="L110" s="447">
        <v>0</v>
      </c>
      <c r="M110" s="448"/>
      <c r="N110" s="105" t="s">
        <v>214</v>
      </c>
      <c r="O110" s="447">
        <v>0</v>
      </c>
      <c r="P110" s="448"/>
      <c r="Q110" s="459"/>
      <c r="R110" s="459"/>
    </row>
    <row r="111" spans="1:18" ht="12.75">
      <c r="A111" s="384"/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459"/>
      <c r="R111" s="459"/>
    </row>
    <row r="112" spans="1:19" s="42" customFormat="1" ht="11.25" customHeight="1">
      <c r="A112" s="388" t="s">
        <v>781</v>
      </c>
      <c r="B112" s="387"/>
      <c r="C112" s="387"/>
      <c r="D112" s="387"/>
      <c r="E112" s="389"/>
      <c r="F112" s="439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59"/>
      <c r="R112" s="459"/>
      <c r="S112" s="36"/>
    </row>
    <row r="113" spans="1:18" s="3" customFormat="1" ht="13.5" customHeight="1">
      <c r="A113" s="24" t="s">
        <v>70</v>
      </c>
      <c r="B113" s="385" t="s">
        <v>798</v>
      </c>
      <c r="C113" s="385"/>
      <c r="D113" s="385"/>
      <c r="E113" s="385"/>
      <c r="F113" s="385"/>
      <c r="G113" s="385"/>
      <c r="H113" s="385"/>
      <c r="I113" s="386"/>
      <c r="J113" s="388" t="s">
        <v>209</v>
      </c>
      <c r="K113" s="387"/>
      <c r="L113" s="104" t="s">
        <v>306</v>
      </c>
      <c r="M113" s="57" t="s">
        <v>208</v>
      </c>
      <c r="N113" s="451" t="s">
        <v>343</v>
      </c>
      <c r="O113" s="451"/>
      <c r="P113" s="452"/>
      <c r="Q113" s="459"/>
      <c r="R113" s="459"/>
    </row>
    <row r="114" spans="1:18" s="3" customFormat="1" ht="13.5" customHeight="1">
      <c r="A114" s="24" t="s">
        <v>81</v>
      </c>
      <c r="B114" s="441" t="s">
        <v>428</v>
      </c>
      <c r="C114" s="442"/>
      <c r="D114" s="453" t="s">
        <v>210</v>
      </c>
      <c r="E114" s="454"/>
      <c r="F114" s="455" t="s">
        <v>623</v>
      </c>
      <c r="G114" s="455"/>
      <c r="H114" s="455"/>
      <c r="I114" s="455"/>
      <c r="J114" s="456"/>
      <c r="K114" s="24" t="s">
        <v>68</v>
      </c>
      <c r="L114" s="457">
        <v>41491</v>
      </c>
      <c r="M114" s="458"/>
      <c r="N114" s="24" t="s">
        <v>69</v>
      </c>
      <c r="O114" s="457" t="s">
        <v>306</v>
      </c>
      <c r="P114" s="458"/>
      <c r="Q114" s="459"/>
      <c r="R114" s="459"/>
    </row>
    <row r="115" spans="1:18" ht="12.75">
      <c r="A115" s="388" t="s">
        <v>211</v>
      </c>
      <c r="B115" s="387"/>
      <c r="C115" s="387"/>
      <c r="D115" s="447">
        <v>0</v>
      </c>
      <c r="E115" s="448"/>
      <c r="F115" s="388" t="s">
        <v>212</v>
      </c>
      <c r="G115" s="387"/>
      <c r="H115" s="447">
        <v>0</v>
      </c>
      <c r="I115" s="448"/>
      <c r="J115" s="388" t="s">
        <v>213</v>
      </c>
      <c r="K115" s="387"/>
      <c r="L115" s="447">
        <v>0</v>
      </c>
      <c r="M115" s="448"/>
      <c r="N115" s="105" t="s">
        <v>214</v>
      </c>
      <c r="O115" s="447">
        <v>0</v>
      </c>
      <c r="P115" s="448"/>
      <c r="Q115" s="459"/>
      <c r="R115" s="459"/>
    </row>
    <row r="116" spans="1:18" ht="12.75">
      <c r="A116" s="384"/>
      <c r="B116" s="384"/>
      <c r="C116" s="384"/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459"/>
      <c r="R116" s="459"/>
    </row>
    <row r="117" spans="1:19" s="42" customFormat="1" ht="11.25" customHeight="1">
      <c r="A117" s="388" t="s">
        <v>897</v>
      </c>
      <c r="B117" s="387"/>
      <c r="C117" s="387"/>
      <c r="D117" s="387"/>
      <c r="E117" s="389"/>
      <c r="F117" s="439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59"/>
      <c r="R117" s="459"/>
      <c r="S117" s="36"/>
    </row>
    <row r="118" spans="1:18" s="3" customFormat="1" ht="13.5" customHeight="1">
      <c r="A118" s="24" t="s">
        <v>70</v>
      </c>
      <c r="B118" s="385" t="s">
        <v>909</v>
      </c>
      <c r="C118" s="385"/>
      <c r="D118" s="385"/>
      <c r="E118" s="385"/>
      <c r="F118" s="385"/>
      <c r="G118" s="385"/>
      <c r="H118" s="385"/>
      <c r="I118" s="386"/>
      <c r="J118" s="388" t="s">
        <v>209</v>
      </c>
      <c r="K118" s="387"/>
      <c r="L118" s="104" t="s">
        <v>326</v>
      </c>
      <c r="M118" s="57" t="s">
        <v>208</v>
      </c>
      <c r="N118" s="451" t="s">
        <v>343</v>
      </c>
      <c r="O118" s="451"/>
      <c r="P118" s="452"/>
      <c r="Q118" s="459"/>
      <c r="R118" s="459"/>
    </row>
    <row r="119" spans="1:18" s="3" customFormat="1" ht="13.5" customHeight="1">
      <c r="A119" s="24" t="s">
        <v>81</v>
      </c>
      <c r="B119" s="441" t="s">
        <v>428</v>
      </c>
      <c r="C119" s="442"/>
      <c r="D119" s="453" t="s">
        <v>210</v>
      </c>
      <c r="E119" s="454"/>
      <c r="F119" s="455" t="s">
        <v>910</v>
      </c>
      <c r="G119" s="455"/>
      <c r="H119" s="455"/>
      <c r="I119" s="455"/>
      <c r="J119" s="456"/>
      <c r="K119" s="24" t="s">
        <v>68</v>
      </c>
      <c r="L119" s="457">
        <v>41771</v>
      </c>
      <c r="M119" s="458"/>
      <c r="N119" s="24" t="s">
        <v>69</v>
      </c>
      <c r="O119" s="457">
        <v>41904</v>
      </c>
      <c r="P119" s="458"/>
      <c r="Q119" s="459"/>
      <c r="R119" s="459"/>
    </row>
    <row r="120" spans="1:18" ht="12.75">
      <c r="A120" s="388" t="s">
        <v>211</v>
      </c>
      <c r="B120" s="387"/>
      <c r="C120" s="387"/>
      <c r="D120" s="447">
        <v>0</v>
      </c>
      <c r="E120" s="448"/>
      <c r="F120" s="388" t="s">
        <v>212</v>
      </c>
      <c r="G120" s="387"/>
      <c r="H120" s="447">
        <v>0</v>
      </c>
      <c r="I120" s="448"/>
      <c r="J120" s="388" t="s">
        <v>213</v>
      </c>
      <c r="K120" s="387"/>
      <c r="L120" s="447">
        <v>0</v>
      </c>
      <c r="M120" s="448"/>
      <c r="N120" s="105" t="s">
        <v>214</v>
      </c>
      <c r="O120" s="447">
        <v>0</v>
      </c>
      <c r="P120" s="448"/>
      <c r="Q120" s="459"/>
      <c r="R120" s="459"/>
    </row>
    <row r="121" spans="1:18" ht="12.75">
      <c r="A121" s="384"/>
      <c r="B121" s="384"/>
      <c r="C121" s="384"/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459"/>
      <c r="R121" s="459"/>
    </row>
    <row r="122" spans="1:19" s="42" customFormat="1" ht="11.25" customHeight="1">
      <c r="A122" s="388" t="s">
        <v>921</v>
      </c>
      <c r="B122" s="387"/>
      <c r="C122" s="387"/>
      <c r="D122" s="387"/>
      <c r="E122" s="389"/>
      <c r="F122" s="439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59"/>
      <c r="R122" s="459"/>
      <c r="S122" s="36"/>
    </row>
    <row r="123" spans="1:18" s="3" customFormat="1" ht="13.5" customHeight="1">
      <c r="A123" s="24" t="s">
        <v>70</v>
      </c>
      <c r="B123" s="385" t="s">
        <v>936</v>
      </c>
      <c r="C123" s="385"/>
      <c r="D123" s="385"/>
      <c r="E123" s="385"/>
      <c r="F123" s="385"/>
      <c r="G123" s="385"/>
      <c r="H123" s="385"/>
      <c r="I123" s="386"/>
      <c r="J123" s="388" t="s">
        <v>209</v>
      </c>
      <c r="K123" s="387"/>
      <c r="L123" s="104" t="s">
        <v>306</v>
      </c>
      <c r="M123" s="57" t="s">
        <v>208</v>
      </c>
      <c r="N123" s="451" t="s">
        <v>343</v>
      </c>
      <c r="O123" s="451"/>
      <c r="P123" s="452"/>
      <c r="Q123" s="459"/>
      <c r="R123" s="459"/>
    </row>
    <row r="124" spans="1:18" s="3" customFormat="1" ht="13.5" customHeight="1">
      <c r="A124" s="24" t="s">
        <v>81</v>
      </c>
      <c r="B124" s="441" t="s">
        <v>428</v>
      </c>
      <c r="C124" s="442"/>
      <c r="D124" s="453" t="s">
        <v>210</v>
      </c>
      <c r="E124" s="454"/>
      <c r="F124" s="455" t="s">
        <v>623</v>
      </c>
      <c r="G124" s="455"/>
      <c r="H124" s="455"/>
      <c r="I124" s="455"/>
      <c r="J124" s="456"/>
      <c r="K124" s="24" t="s">
        <v>68</v>
      </c>
      <c r="L124" s="457">
        <v>40391</v>
      </c>
      <c r="M124" s="458"/>
      <c r="N124" s="24" t="s">
        <v>69</v>
      </c>
      <c r="O124" s="457" t="s">
        <v>306</v>
      </c>
      <c r="P124" s="458"/>
      <c r="Q124" s="459"/>
      <c r="R124" s="459"/>
    </row>
    <row r="125" spans="1:18" ht="12.75">
      <c r="A125" s="388" t="s">
        <v>211</v>
      </c>
      <c r="B125" s="387"/>
      <c r="C125" s="387"/>
      <c r="D125" s="447">
        <v>0</v>
      </c>
      <c r="E125" s="448"/>
      <c r="F125" s="388" t="s">
        <v>212</v>
      </c>
      <c r="G125" s="387"/>
      <c r="H125" s="447">
        <v>0</v>
      </c>
      <c r="I125" s="448"/>
      <c r="J125" s="388" t="s">
        <v>213</v>
      </c>
      <c r="K125" s="387"/>
      <c r="L125" s="447">
        <v>0</v>
      </c>
      <c r="M125" s="448"/>
      <c r="N125" s="105" t="s">
        <v>214</v>
      </c>
      <c r="O125" s="447">
        <v>0</v>
      </c>
      <c r="P125" s="448"/>
      <c r="Q125" s="459"/>
      <c r="R125" s="459"/>
    </row>
    <row r="126" spans="1:18" ht="12.75">
      <c r="A126" s="384"/>
      <c r="B126" s="384"/>
      <c r="C126" s="384"/>
      <c r="D126" s="384"/>
      <c r="E126" s="384"/>
      <c r="F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459"/>
      <c r="R126" s="459"/>
    </row>
    <row r="127" spans="1:18" s="3" customFormat="1" ht="13.5" customHeight="1">
      <c r="A127" s="24" t="s">
        <v>70</v>
      </c>
      <c r="B127" s="385" t="s">
        <v>937</v>
      </c>
      <c r="C127" s="385"/>
      <c r="D127" s="385"/>
      <c r="E127" s="385"/>
      <c r="F127" s="385"/>
      <c r="G127" s="385"/>
      <c r="H127" s="385"/>
      <c r="I127" s="386"/>
      <c r="J127" s="388" t="s">
        <v>209</v>
      </c>
      <c r="K127" s="387"/>
      <c r="L127" s="104" t="s">
        <v>306</v>
      </c>
      <c r="M127" s="57" t="s">
        <v>208</v>
      </c>
      <c r="N127" s="451" t="s">
        <v>343</v>
      </c>
      <c r="O127" s="451"/>
      <c r="P127" s="452"/>
      <c r="Q127" s="459"/>
      <c r="R127" s="459"/>
    </row>
    <row r="128" spans="1:18" s="3" customFormat="1" ht="13.5" customHeight="1">
      <c r="A128" s="24" t="s">
        <v>81</v>
      </c>
      <c r="B128" s="441" t="s">
        <v>428</v>
      </c>
      <c r="C128" s="442"/>
      <c r="D128" s="453" t="s">
        <v>210</v>
      </c>
      <c r="E128" s="454"/>
      <c r="F128" s="455" t="s">
        <v>940</v>
      </c>
      <c r="G128" s="455"/>
      <c r="H128" s="455"/>
      <c r="I128" s="455"/>
      <c r="J128" s="456"/>
      <c r="K128" s="24" t="s">
        <v>68</v>
      </c>
      <c r="L128" s="457">
        <v>40391</v>
      </c>
      <c r="M128" s="458"/>
      <c r="N128" s="24" t="s">
        <v>69</v>
      </c>
      <c r="O128" s="457" t="s">
        <v>306</v>
      </c>
      <c r="P128" s="458"/>
      <c r="Q128" s="459"/>
      <c r="R128" s="459"/>
    </row>
    <row r="129" spans="1:18" ht="12.75">
      <c r="A129" s="388" t="s">
        <v>211</v>
      </c>
      <c r="B129" s="387"/>
      <c r="C129" s="387"/>
      <c r="D129" s="447">
        <v>0</v>
      </c>
      <c r="E129" s="448"/>
      <c r="F129" s="388" t="s">
        <v>215</v>
      </c>
      <c r="G129" s="387"/>
      <c r="H129" s="447">
        <v>0</v>
      </c>
      <c r="I129" s="448"/>
      <c r="J129" s="388" t="s">
        <v>213</v>
      </c>
      <c r="K129" s="387"/>
      <c r="L129" s="447">
        <v>0</v>
      </c>
      <c r="M129" s="448"/>
      <c r="N129" s="105" t="s">
        <v>214</v>
      </c>
      <c r="O129" s="447">
        <v>0</v>
      </c>
      <c r="P129" s="448"/>
      <c r="Q129" s="459"/>
      <c r="R129" s="459"/>
    </row>
    <row r="130" spans="1:18" ht="12.75">
      <c r="A130" s="384"/>
      <c r="B130" s="384"/>
      <c r="C130" s="384"/>
      <c r="D130" s="384"/>
      <c r="E130" s="384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459"/>
      <c r="R130" s="459"/>
    </row>
    <row r="131" spans="1:18" s="3" customFormat="1" ht="13.5" customHeight="1">
      <c r="A131" s="24" t="s">
        <v>70</v>
      </c>
      <c r="B131" s="385" t="s">
        <v>938</v>
      </c>
      <c r="C131" s="385"/>
      <c r="D131" s="385"/>
      <c r="E131" s="385"/>
      <c r="F131" s="385"/>
      <c r="G131" s="385"/>
      <c r="H131" s="385"/>
      <c r="I131" s="386"/>
      <c r="J131" s="388" t="s">
        <v>209</v>
      </c>
      <c r="K131" s="387"/>
      <c r="L131" s="104" t="s">
        <v>306</v>
      </c>
      <c r="M131" s="57" t="s">
        <v>208</v>
      </c>
      <c r="N131" s="451" t="s">
        <v>343</v>
      </c>
      <c r="O131" s="451"/>
      <c r="P131" s="452"/>
      <c r="Q131" s="459"/>
      <c r="R131" s="459"/>
    </row>
    <row r="132" spans="1:18" s="3" customFormat="1" ht="13.5" customHeight="1">
      <c r="A132" s="24" t="s">
        <v>81</v>
      </c>
      <c r="B132" s="441" t="s">
        <v>428</v>
      </c>
      <c r="C132" s="442"/>
      <c r="D132" s="453" t="s">
        <v>210</v>
      </c>
      <c r="E132" s="454"/>
      <c r="F132" s="455" t="s">
        <v>623</v>
      </c>
      <c r="G132" s="455"/>
      <c r="H132" s="455"/>
      <c r="I132" s="455"/>
      <c r="J132" s="456"/>
      <c r="K132" s="24" t="s">
        <v>68</v>
      </c>
      <c r="L132" s="457">
        <v>40817</v>
      </c>
      <c r="M132" s="458"/>
      <c r="N132" s="24" t="s">
        <v>69</v>
      </c>
      <c r="O132" s="457" t="s">
        <v>306</v>
      </c>
      <c r="P132" s="458"/>
      <c r="Q132" s="459"/>
      <c r="R132" s="459"/>
    </row>
    <row r="133" spans="1:18" ht="12.75">
      <c r="A133" s="388" t="s">
        <v>211</v>
      </c>
      <c r="B133" s="387"/>
      <c r="C133" s="387"/>
      <c r="D133" s="447">
        <v>0</v>
      </c>
      <c r="E133" s="448"/>
      <c r="F133" s="388" t="s">
        <v>215</v>
      </c>
      <c r="G133" s="387"/>
      <c r="H133" s="447">
        <v>0</v>
      </c>
      <c r="I133" s="448"/>
      <c r="J133" s="388" t="s">
        <v>213</v>
      </c>
      <c r="K133" s="387"/>
      <c r="L133" s="447">
        <v>0</v>
      </c>
      <c r="M133" s="448"/>
      <c r="N133" s="105" t="s">
        <v>214</v>
      </c>
      <c r="O133" s="447">
        <v>0</v>
      </c>
      <c r="P133" s="448"/>
      <c r="Q133" s="459"/>
      <c r="R133" s="459"/>
    </row>
    <row r="134" spans="1:18" ht="12.75">
      <c r="A134" s="384"/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459"/>
      <c r="R134" s="459"/>
    </row>
    <row r="135" spans="1:18" s="3" customFormat="1" ht="13.5" customHeight="1">
      <c r="A135" s="24" t="s">
        <v>70</v>
      </c>
      <c r="B135" s="385" t="s">
        <v>939</v>
      </c>
      <c r="C135" s="385"/>
      <c r="D135" s="385"/>
      <c r="E135" s="385"/>
      <c r="F135" s="385"/>
      <c r="G135" s="385"/>
      <c r="H135" s="385"/>
      <c r="I135" s="386"/>
      <c r="J135" s="388" t="s">
        <v>209</v>
      </c>
      <c r="K135" s="387"/>
      <c r="L135" s="104" t="s">
        <v>306</v>
      </c>
      <c r="M135" s="57" t="s">
        <v>208</v>
      </c>
      <c r="N135" s="451" t="s">
        <v>343</v>
      </c>
      <c r="O135" s="451"/>
      <c r="P135" s="452"/>
      <c r="Q135" s="459"/>
      <c r="R135" s="459"/>
    </row>
    <row r="136" spans="1:18" s="3" customFormat="1" ht="13.5" customHeight="1">
      <c r="A136" s="24" t="s">
        <v>81</v>
      </c>
      <c r="B136" s="441" t="s">
        <v>428</v>
      </c>
      <c r="C136" s="442"/>
      <c r="D136" s="453" t="s">
        <v>210</v>
      </c>
      <c r="E136" s="454"/>
      <c r="F136" s="455" t="s">
        <v>623</v>
      </c>
      <c r="G136" s="455"/>
      <c r="H136" s="455"/>
      <c r="I136" s="455"/>
      <c r="J136" s="456"/>
      <c r="K136" s="24" t="s">
        <v>68</v>
      </c>
      <c r="L136" s="457">
        <v>41000</v>
      </c>
      <c r="M136" s="458"/>
      <c r="N136" s="24" t="s">
        <v>69</v>
      </c>
      <c r="O136" s="457" t="s">
        <v>306</v>
      </c>
      <c r="P136" s="458"/>
      <c r="Q136" s="459"/>
      <c r="R136" s="459"/>
    </row>
    <row r="137" spans="1:18" ht="12.75">
      <c r="A137" s="388" t="s">
        <v>211</v>
      </c>
      <c r="B137" s="387"/>
      <c r="C137" s="387"/>
      <c r="D137" s="447">
        <v>0</v>
      </c>
      <c r="E137" s="448"/>
      <c r="F137" s="388" t="s">
        <v>215</v>
      </c>
      <c r="G137" s="387"/>
      <c r="H137" s="447">
        <v>0</v>
      </c>
      <c r="I137" s="448"/>
      <c r="J137" s="388" t="s">
        <v>213</v>
      </c>
      <c r="K137" s="387"/>
      <c r="L137" s="447">
        <v>0</v>
      </c>
      <c r="M137" s="448"/>
      <c r="N137" s="105" t="s">
        <v>214</v>
      </c>
      <c r="O137" s="447">
        <v>0</v>
      </c>
      <c r="P137" s="448"/>
      <c r="Q137" s="459"/>
      <c r="R137" s="459"/>
    </row>
    <row r="138" spans="1:18" ht="12.75">
      <c r="A138" s="384"/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459"/>
      <c r="R138" s="459"/>
    </row>
    <row r="139" spans="1:19" s="42" customFormat="1" ht="11.25" customHeight="1">
      <c r="A139" s="388" t="s">
        <v>949</v>
      </c>
      <c r="B139" s="387"/>
      <c r="C139" s="387"/>
      <c r="D139" s="387"/>
      <c r="E139" s="389"/>
      <c r="F139" s="439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459"/>
      <c r="R139" s="459"/>
      <c r="S139" s="36"/>
    </row>
    <row r="140" spans="1:18" s="3" customFormat="1" ht="13.5" customHeight="1">
      <c r="A140" s="24" t="s">
        <v>70</v>
      </c>
      <c r="B140" s="385" t="s">
        <v>970</v>
      </c>
      <c r="C140" s="385"/>
      <c r="D140" s="385"/>
      <c r="E140" s="385"/>
      <c r="F140" s="385"/>
      <c r="G140" s="385"/>
      <c r="H140" s="385"/>
      <c r="I140" s="386"/>
      <c r="J140" s="388" t="s">
        <v>209</v>
      </c>
      <c r="K140" s="387"/>
      <c r="L140" s="104" t="s">
        <v>433</v>
      </c>
      <c r="M140" s="57" t="s">
        <v>208</v>
      </c>
      <c r="N140" s="451" t="s">
        <v>343</v>
      </c>
      <c r="O140" s="451"/>
      <c r="P140" s="452"/>
      <c r="Q140" s="459"/>
      <c r="R140" s="459"/>
    </row>
    <row r="141" spans="1:18" s="3" customFormat="1" ht="13.5" customHeight="1">
      <c r="A141" s="24" t="s">
        <v>81</v>
      </c>
      <c r="B141" s="441" t="s">
        <v>431</v>
      </c>
      <c r="C141" s="442"/>
      <c r="D141" s="453" t="s">
        <v>210</v>
      </c>
      <c r="E141" s="454"/>
      <c r="F141" s="455" t="s">
        <v>443</v>
      </c>
      <c r="G141" s="455"/>
      <c r="H141" s="455"/>
      <c r="I141" s="455"/>
      <c r="J141" s="456"/>
      <c r="K141" s="24" t="s">
        <v>68</v>
      </c>
      <c r="L141" s="457">
        <v>39873</v>
      </c>
      <c r="M141" s="458"/>
      <c r="N141" s="24" t="s">
        <v>69</v>
      </c>
      <c r="O141" s="457" t="s">
        <v>306</v>
      </c>
      <c r="P141" s="458"/>
      <c r="Q141" s="459"/>
      <c r="R141" s="459"/>
    </row>
    <row r="142" spans="1:18" ht="12.75">
      <c r="A142" s="388" t="s">
        <v>211</v>
      </c>
      <c r="B142" s="387"/>
      <c r="C142" s="387"/>
      <c r="D142" s="447">
        <v>0</v>
      </c>
      <c r="E142" s="448"/>
      <c r="F142" s="388" t="s">
        <v>212</v>
      </c>
      <c r="G142" s="387"/>
      <c r="H142" s="447">
        <v>0</v>
      </c>
      <c r="I142" s="448"/>
      <c r="J142" s="388" t="s">
        <v>213</v>
      </c>
      <c r="K142" s="387"/>
      <c r="L142" s="447">
        <v>0</v>
      </c>
      <c r="M142" s="448"/>
      <c r="N142" s="105" t="s">
        <v>214</v>
      </c>
      <c r="O142" s="447">
        <v>0</v>
      </c>
      <c r="P142" s="448"/>
      <c r="Q142" s="459"/>
      <c r="R142" s="459"/>
    </row>
    <row r="143" spans="1:18" ht="12.75">
      <c r="A143" s="384"/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459"/>
      <c r="R143" s="459"/>
    </row>
    <row r="144" spans="1:18" s="3" customFormat="1" ht="13.5" customHeight="1">
      <c r="A144" s="24" t="s">
        <v>70</v>
      </c>
      <c r="B144" s="385" t="s">
        <v>971</v>
      </c>
      <c r="C144" s="385"/>
      <c r="D144" s="385"/>
      <c r="E144" s="385"/>
      <c r="F144" s="385"/>
      <c r="G144" s="385"/>
      <c r="H144" s="385"/>
      <c r="I144" s="386"/>
      <c r="J144" s="388" t="s">
        <v>209</v>
      </c>
      <c r="K144" s="387"/>
      <c r="L144" s="104" t="s">
        <v>433</v>
      </c>
      <c r="M144" s="57" t="s">
        <v>208</v>
      </c>
      <c r="N144" s="451" t="s">
        <v>343</v>
      </c>
      <c r="O144" s="451"/>
      <c r="P144" s="452"/>
      <c r="Q144" s="459"/>
      <c r="R144" s="459"/>
    </row>
    <row r="145" spans="1:18" s="3" customFormat="1" ht="13.5" customHeight="1">
      <c r="A145" s="24" t="s">
        <v>81</v>
      </c>
      <c r="B145" s="441" t="s">
        <v>431</v>
      </c>
      <c r="C145" s="442"/>
      <c r="D145" s="453" t="s">
        <v>210</v>
      </c>
      <c r="E145" s="454"/>
      <c r="F145" s="455" t="s">
        <v>972</v>
      </c>
      <c r="G145" s="455"/>
      <c r="H145" s="455"/>
      <c r="I145" s="455"/>
      <c r="J145" s="456"/>
      <c r="K145" s="24" t="s">
        <v>68</v>
      </c>
      <c r="L145" s="457">
        <v>41000</v>
      </c>
      <c r="M145" s="458"/>
      <c r="N145" s="24" t="s">
        <v>69</v>
      </c>
      <c r="O145" s="457">
        <v>42430</v>
      </c>
      <c r="P145" s="458"/>
      <c r="Q145" s="459"/>
      <c r="R145" s="459"/>
    </row>
    <row r="146" spans="1:18" ht="12.75">
      <c r="A146" s="388" t="s">
        <v>211</v>
      </c>
      <c r="B146" s="387"/>
      <c r="C146" s="387"/>
      <c r="D146" s="447">
        <v>283688</v>
      </c>
      <c r="E146" s="448"/>
      <c r="F146" s="388" t="s">
        <v>215</v>
      </c>
      <c r="G146" s="387"/>
      <c r="H146" s="447">
        <v>213794.15</v>
      </c>
      <c r="I146" s="448"/>
      <c r="J146" s="388" t="s">
        <v>213</v>
      </c>
      <c r="K146" s="387"/>
      <c r="L146" s="447">
        <v>103644.15</v>
      </c>
      <c r="M146" s="448"/>
      <c r="N146" s="105" t="s">
        <v>214</v>
      </c>
      <c r="O146" s="447">
        <v>110150</v>
      </c>
      <c r="P146" s="448"/>
      <c r="Q146" s="459"/>
      <c r="R146" s="459"/>
    </row>
    <row r="147" spans="1:18" ht="12.75">
      <c r="A147" s="384"/>
      <c r="B147" s="38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459"/>
      <c r="R147" s="459"/>
    </row>
    <row r="148" spans="1:19" s="42" customFormat="1" ht="11.25" customHeight="1">
      <c r="A148" s="388" t="s">
        <v>176</v>
      </c>
      <c r="B148" s="387"/>
      <c r="C148" s="387"/>
      <c r="D148" s="387"/>
      <c r="E148" s="389"/>
      <c r="F148" s="439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59"/>
      <c r="R148" s="459"/>
      <c r="S148" s="36"/>
    </row>
    <row r="149" spans="1:18" s="3" customFormat="1" ht="13.5" customHeight="1">
      <c r="A149" s="24" t="s">
        <v>70</v>
      </c>
      <c r="B149" s="385" t="s">
        <v>1010</v>
      </c>
      <c r="C149" s="385"/>
      <c r="D149" s="385"/>
      <c r="E149" s="385"/>
      <c r="F149" s="385"/>
      <c r="G149" s="385"/>
      <c r="H149" s="385"/>
      <c r="I149" s="386"/>
      <c r="J149" s="388" t="s">
        <v>209</v>
      </c>
      <c r="K149" s="387"/>
      <c r="L149" s="104" t="s">
        <v>434</v>
      </c>
      <c r="M149" s="57" t="s">
        <v>208</v>
      </c>
      <c r="N149" s="451" t="s">
        <v>916</v>
      </c>
      <c r="O149" s="451"/>
      <c r="P149" s="452"/>
      <c r="Q149" s="459"/>
      <c r="R149" s="459"/>
    </row>
    <row r="150" spans="1:18" s="3" customFormat="1" ht="13.5" customHeight="1">
      <c r="A150" s="24" t="s">
        <v>81</v>
      </c>
      <c r="B150" s="441" t="s">
        <v>428</v>
      </c>
      <c r="C150" s="442"/>
      <c r="D150" s="453" t="s">
        <v>210</v>
      </c>
      <c r="E150" s="454"/>
      <c r="F150" s="455" t="s">
        <v>1011</v>
      </c>
      <c r="G150" s="455"/>
      <c r="H150" s="455"/>
      <c r="I150" s="455"/>
      <c r="J150" s="456"/>
      <c r="K150" s="24" t="s">
        <v>68</v>
      </c>
      <c r="L150" s="457">
        <v>39569</v>
      </c>
      <c r="M150" s="458"/>
      <c r="N150" s="24" t="s">
        <v>69</v>
      </c>
      <c r="O150" s="457" t="s">
        <v>306</v>
      </c>
      <c r="P150" s="458"/>
      <c r="Q150" s="459"/>
      <c r="R150" s="459"/>
    </row>
    <row r="151" spans="1:18" ht="12.75">
      <c r="A151" s="388" t="s">
        <v>211</v>
      </c>
      <c r="B151" s="387"/>
      <c r="C151" s="387"/>
      <c r="D151" s="447">
        <v>0</v>
      </c>
      <c r="E151" s="448"/>
      <c r="F151" s="388" t="s">
        <v>212</v>
      </c>
      <c r="G151" s="387"/>
      <c r="H151" s="447">
        <v>0</v>
      </c>
      <c r="I151" s="448"/>
      <c r="J151" s="388" t="s">
        <v>213</v>
      </c>
      <c r="K151" s="387"/>
      <c r="L151" s="447">
        <v>0</v>
      </c>
      <c r="M151" s="448"/>
      <c r="N151" s="105" t="s">
        <v>214</v>
      </c>
      <c r="O151" s="447">
        <v>0</v>
      </c>
      <c r="P151" s="448"/>
      <c r="Q151" s="459"/>
      <c r="R151" s="459"/>
    </row>
    <row r="152" spans="1:18" ht="12.75">
      <c r="A152" s="388"/>
      <c r="B152" s="387"/>
      <c r="C152" s="387"/>
      <c r="D152" s="387"/>
      <c r="E152" s="387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59"/>
      <c r="R152" s="459"/>
    </row>
    <row r="153" spans="1:19" s="42" customFormat="1" ht="11.25" customHeight="1">
      <c r="A153" s="388" t="s">
        <v>1022</v>
      </c>
      <c r="B153" s="387"/>
      <c r="C153" s="387"/>
      <c r="D153" s="387"/>
      <c r="E153" s="389"/>
      <c r="F153" s="439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59"/>
      <c r="R153" s="459"/>
      <c r="S153" s="36"/>
    </row>
    <row r="154" spans="1:18" s="3" customFormat="1" ht="13.5" customHeight="1">
      <c r="A154" s="24" t="s">
        <v>70</v>
      </c>
      <c r="B154" s="385" t="s">
        <v>1053</v>
      </c>
      <c r="C154" s="385"/>
      <c r="D154" s="385"/>
      <c r="E154" s="385"/>
      <c r="F154" s="385"/>
      <c r="G154" s="385"/>
      <c r="H154" s="385"/>
      <c r="I154" s="386"/>
      <c r="J154" s="388" t="s">
        <v>209</v>
      </c>
      <c r="K154" s="387"/>
      <c r="L154" s="104" t="s">
        <v>306</v>
      </c>
      <c r="M154" s="57" t="s">
        <v>208</v>
      </c>
      <c r="N154" s="451" t="s">
        <v>343</v>
      </c>
      <c r="O154" s="451"/>
      <c r="P154" s="452"/>
      <c r="Q154" s="459"/>
      <c r="R154" s="459"/>
    </row>
    <row r="155" spans="1:18" s="3" customFormat="1" ht="13.5" customHeight="1">
      <c r="A155" s="24" t="s">
        <v>81</v>
      </c>
      <c r="B155" s="441" t="s">
        <v>431</v>
      </c>
      <c r="C155" s="442"/>
      <c r="D155" s="453" t="s">
        <v>210</v>
      </c>
      <c r="E155" s="454"/>
      <c r="F155" s="455" t="s">
        <v>1056</v>
      </c>
      <c r="G155" s="455"/>
      <c r="H155" s="455"/>
      <c r="I155" s="455"/>
      <c r="J155" s="456"/>
      <c r="K155" s="24" t="s">
        <v>68</v>
      </c>
      <c r="L155" s="457">
        <v>41309</v>
      </c>
      <c r="M155" s="458"/>
      <c r="N155" s="24" t="s">
        <v>69</v>
      </c>
      <c r="O155" s="457" t="s">
        <v>306</v>
      </c>
      <c r="P155" s="458"/>
      <c r="Q155" s="459"/>
      <c r="R155" s="459"/>
    </row>
    <row r="156" spans="1:18" ht="12.75">
      <c r="A156" s="388" t="s">
        <v>211</v>
      </c>
      <c r="B156" s="387"/>
      <c r="C156" s="387"/>
      <c r="D156" s="447">
        <v>0</v>
      </c>
      <c r="E156" s="448"/>
      <c r="F156" s="388" t="s">
        <v>212</v>
      </c>
      <c r="G156" s="387"/>
      <c r="H156" s="447">
        <v>0</v>
      </c>
      <c r="I156" s="448"/>
      <c r="J156" s="388" t="s">
        <v>213</v>
      </c>
      <c r="K156" s="387"/>
      <c r="L156" s="447">
        <v>0</v>
      </c>
      <c r="M156" s="448"/>
      <c r="N156" s="105" t="s">
        <v>214</v>
      </c>
      <c r="O156" s="447">
        <v>0</v>
      </c>
      <c r="P156" s="448"/>
      <c r="Q156" s="459"/>
      <c r="R156" s="459"/>
    </row>
    <row r="157" spans="1:18" ht="12.75">
      <c r="A157" s="384"/>
      <c r="B157" s="384"/>
      <c r="C157" s="384"/>
      <c r="D157" s="384"/>
      <c r="E157" s="384"/>
      <c r="F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459"/>
      <c r="R157" s="459"/>
    </row>
    <row r="158" spans="1:18" s="3" customFormat="1" ht="13.5" customHeight="1">
      <c r="A158" s="24" t="s">
        <v>70</v>
      </c>
      <c r="B158" s="385" t="s">
        <v>1054</v>
      </c>
      <c r="C158" s="385"/>
      <c r="D158" s="385"/>
      <c r="E158" s="385"/>
      <c r="F158" s="385"/>
      <c r="G158" s="385"/>
      <c r="H158" s="385"/>
      <c r="I158" s="386"/>
      <c r="J158" s="388" t="s">
        <v>209</v>
      </c>
      <c r="K158" s="387"/>
      <c r="L158" s="104" t="s">
        <v>306</v>
      </c>
      <c r="M158" s="57" t="s">
        <v>208</v>
      </c>
      <c r="N158" s="451" t="s">
        <v>343</v>
      </c>
      <c r="O158" s="451"/>
      <c r="P158" s="452"/>
      <c r="Q158" s="459"/>
      <c r="R158" s="459"/>
    </row>
    <row r="159" spans="1:18" s="3" customFormat="1" ht="13.5" customHeight="1">
      <c r="A159" s="24" t="s">
        <v>81</v>
      </c>
      <c r="B159" s="441" t="s">
        <v>431</v>
      </c>
      <c r="C159" s="442"/>
      <c r="D159" s="453" t="s">
        <v>210</v>
      </c>
      <c r="E159" s="454"/>
      <c r="F159" s="455" t="s">
        <v>1057</v>
      </c>
      <c r="G159" s="455"/>
      <c r="H159" s="455"/>
      <c r="I159" s="455"/>
      <c r="J159" s="456"/>
      <c r="K159" s="24" t="s">
        <v>68</v>
      </c>
      <c r="L159" s="457">
        <v>39833</v>
      </c>
      <c r="M159" s="458"/>
      <c r="N159" s="24" t="s">
        <v>69</v>
      </c>
      <c r="O159" s="457" t="s">
        <v>306</v>
      </c>
      <c r="P159" s="458"/>
      <c r="Q159" s="459"/>
      <c r="R159" s="459"/>
    </row>
    <row r="160" spans="1:18" ht="12.75">
      <c r="A160" s="388" t="s">
        <v>211</v>
      </c>
      <c r="B160" s="387"/>
      <c r="C160" s="387"/>
      <c r="D160" s="447">
        <v>0</v>
      </c>
      <c r="E160" s="448"/>
      <c r="F160" s="388" t="s">
        <v>215</v>
      </c>
      <c r="G160" s="387"/>
      <c r="H160" s="447">
        <v>0</v>
      </c>
      <c r="I160" s="448"/>
      <c r="J160" s="388" t="s">
        <v>213</v>
      </c>
      <c r="K160" s="387"/>
      <c r="L160" s="447">
        <v>0</v>
      </c>
      <c r="M160" s="448"/>
      <c r="N160" s="105" t="s">
        <v>214</v>
      </c>
      <c r="O160" s="447">
        <v>0</v>
      </c>
      <c r="P160" s="448"/>
      <c r="Q160" s="459"/>
      <c r="R160" s="459"/>
    </row>
    <row r="161" spans="1:18" ht="12.75">
      <c r="A161" s="384"/>
      <c r="B161" s="384"/>
      <c r="C161" s="384"/>
      <c r="D161" s="384"/>
      <c r="E161" s="384"/>
      <c r="F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459"/>
      <c r="R161" s="459"/>
    </row>
    <row r="162" spans="1:18" s="3" customFormat="1" ht="13.5" customHeight="1">
      <c r="A162" s="24" t="s">
        <v>70</v>
      </c>
      <c r="B162" s="385" t="s">
        <v>1055</v>
      </c>
      <c r="C162" s="385"/>
      <c r="D162" s="385"/>
      <c r="E162" s="385"/>
      <c r="F162" s="385"/>
      <c r="G162" s="385"/>
      <c r="H162" s="385"/>
      <c r="I162" s="386"/>
      <c r="J162" s="388" t="s">
        <v>209</v>
      </c>
      <c r="K162" s="387"/>
      <c r="L162" s="104" t="s">
        <v>306</v>
      </c>
      <c r="M162" s="57" t="s">
        <v>208</v>
      </c>
      <c r="N162" s="451" t="s">
        <v>343</v>
      </c>
      <c r="O162" s="451"/>
      <c r="P162" s="452"/>
      <c r="Q162" s="459"/>
      <c r="R162" s="459"/>
    </row>
    <row r="163" spans="1:18" s="3" customFormat="1" ht="13.5" customHeight="1">
      <c r="A163" s="24" t="s">
        <v>81</v>
      </c>
      <c r="B163" s="441" t="s">
        <v>428</v>
      </c>
      <c r="C163" s="442"/>
      <c r="D163" s="453" t="s">
        <v>210</v>
      </c>
      <c r="E163" s="454"/>
      <c r="F163" s="455" t="s">
        <v>1057</v>
      </c>
      <c r="G163" s="455"/>
      <c r="H163" s="455"/>
      <c r="I163" s="455"/>
      <c r="J163" s="456"/>
      <c r="K163" s="24" t="s">
        <v>68</v>
      </c>
      <c r="L163" s="457">
        <v>39548</v>
      </c>
      <c r="M163" s="458"/>
      <c r="N163" s="24" t="s">
        <v>69</v>
      </c>
      <c r="O163" s="457" t="s">
        <v>306</v>
      </c>
      <c r="P163" s="458"/>
      <c r="Q163" s="459"/>
      <c r="R163" s="459"/>
    </row>
    <row r="164" spans="1:18" ht="12.75">
      <c r="A164" s="388" t="s">
        <v>211</v>
      </c>
      <c r="B164" s="387"/>
      <c r="C164" s="387"/>
      <c r="D164" s="447">
        <v>0</v>
      </c>
      <c r="E164" s="448"/>
      <c r="F164" s="388" t="s">
        <v>215</v>
      </c>
      <c r="G164" s="387"/>
      <c r="H164" s="447">
        <v>0</v>
      </c>
      <c r="I164" s="448"/>
      <c r="J164" s="388" t="s">
        <v>213</v>
      </c>
      <c r="K164" s="387"/>
      <c r="L164" s="447">
        <v>0</v>
      </c>
      <c r="M164" s="448"/>
      <c r="N164" s="105" t="s">
        <v>214</v>
      </c>
      <c r="O164" s="447">
        <v>0</v>
      </c>
      <c r="P164" s="448"/>
      <c r="Q164" s="459"/>
      <c r="R164" s="459"/>
    </row>
    <row r="165" spans="1:18" ht="12.75">
      <c r="A165" s="384"/>
      <c r="B165" s="384"/>
      <c r="C165" s="384"/>
      <c r="D165" s="384"/>
      <c r="E165" s="384"/>
      <c r="F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459"/>
      <c r="R165" s="459"/>
    </row>
  </sheetData>
  <sheetProtection password="CEFE" sheet="1"/>
  <mergeCells count="615">
    <mergeCell ref="Q1:R165"/>
    <mergeCell ref="A165:P165"/>
    <mergeCell ref="D164:E164"/>
    <mergeCell ref="D163:E163"/>
    <mergeCell ref="F163:J163"/>
    <mergeCell ref="O163:P163"/>
    <mergeCell ref="L163:M163"/>
    <mergeCell ref="O160:P160"/>
    <mergeCell ref="A161:P161"/>
    <mergeCell ref="B162:I162"/>
    <mergeCell ref="A160:C160"/>
    <mergeCell ref="B163:C163"/>
    <mergeCell ref="L164:M164"/>
    <mergeCell ref="A164:C164"/>
    <mergeCell ref="F164:G164"/>
    <mergeCell ref="H164:I164"/>
    <mergeCell ref="D160:E160"/>
    <mergeCell ref="O164:P164"/>
    <mergeCell ref="H160:I160"/>
    <mergeCell ref="J160:K160"/>
    <mergeCell ref="J162:K162"/>
    <mergeCell ref="J164:K164"/>
    <mergeCell ref="N162:P162"/>
    <mergeCell ref="L160:M160"/>
    <mergeCell ref="A116:P116"/>
    <mergeCell ref="J106:K106"/>
    <mergeCell ref="L106:M106"/>
    <mergeCell ref="O106:P106"/>
    <mergeCell ref="B105:C105"/>
    <mergeCell ref="D105:E105"/>
    <mergeCell ref="A106:C106"/>
    <mergeCell ref="D106:E106"/>
    <mergeCell ref="F106:G106"/>
    <mergeCell ref="H106:I106"/>
    <mergeCell ref="L109:M109"/>
    <mergeCell ref="A107:P107"/>
    <mergeCell ref="B108:I108"/>
    <mergeCell ref="J108:K108"/>
    <mergeCell ref="N108:P108"/>
    <mergeCell ref="O109:P109"/>
    <mergeCell ref="J110:K110"/>
    <mergeCell ref="L110:M110"/>
    <mergeCell ref="O110:P110"/>
    <mergeCell ref="B109:C109"/>
    <mergeCell ref="D109:E109"/>
    <mergeCell ref="A110:C110"/>
    <mergeCell ref="D110:E110"/>
    <mergeCell ref="F110:G110"/>
    <mergeCell ref="H110:I110"/>
    <mergeCell ref="F109:J109"/>
    <mergeCell ref="A103:E103"/>
    <mergeCell ref="F103:P103"/>
    <mergeCell ref="B104:I104"/>
    <mergeCell ref="J104:K104"/>
    <mergeCell ref="N104:P104"/>
    <mergeCell ref="O105:P105"/>
    <mergeCell ref="F105:J105"/>
    <mergeCell ref="L105:M105"/>
    <mergeCell ref="O101:P101"/>
    <mergeCell ref="B100:C100"/>
    <mergeCell ref="D100:E100"/>
    <mergeCell ref="A101:C101"/>
    <mergeCell ref="D101:E101"/>
    <mergeCell ref="F101:G101"/>
    <mergeCell ref="H101:I101"/>
    <mergeCell ref="F100:J100"/>
    <mergeCell ref="A102:P102"/>
    <mergeCell ref="L100:M100"/>
    <mergeCell ref="A98:E98"/>
    <mergeCell ref="F98:P98"/>
    <mergeCell ref="B99:I99"/>
    <mergeCell ref="J99:K99"/>
    <mergeCell ref="N99:P99"/>
    <mergeCell ref="O100:P100"/>
    <mergeCell ref="J101:K101"/>
    <mergeCell ref="L101:M101"/>
    <mergeCell ref="D96:E96"/>
    <mergeCell ref="F96:G96"/>
    <mergeCell ref="H96:I96"/>
    <mergeCell ref="J96:K96"/>
    <mergeCell ref="L96:M96"/>
    <mergeCell ref="O96:P96"/>
    <mergeCell ref="A97:P97"/>
    <mergeCell ref="A96:C96"/>
    <mergeCell ref="H92:I92"/>
    <mergeCell ref="F91:J91"/>
    <mergeCell ref="L91:M91"/>
    <mergeCell ref="A89:P89"/>
    <mergeCell ref="B90:I90"/>
    <mergeCell ref="J90:K90"/>
    <mergeCell ref="N90:P90"/>
    <mergeCell ref="O91:P91"/>
    <mergeCell ref="J92:K92"/>
    <mergeCell ref="L92:M92"/>
    <mergeCell ref="O92:P92"/>
    <mergeCell ref="B91:C91"/>
    <mergeCell ref="D91:E91"/>
    <mergeCell ref="A92:C92"/>
    <mergeCell ref="D92:E92"/>
    <mergeCell ref="F92:G92"/>
    <mergeCell ref="L95:M95"/>
    <mergeCell ref="A93:P93"/>
    <mergeCell ref="B94:I94"/>
    <mergeCell ref="J94:K94"/>
    <mergeCell ref="N94:P94"/>
    <mergeCell ref="O95:P95"/>
    <mergeCell ref="B95:C95"/>
    <mergeCell ref="D95:E95"/>
    <mergeCell ref="F95:J95"/>
    <mergeCell ref="J84:K84"/>
    <mergeCell ref="L84:M84"/>
    <mergeCell ref="O84:P84"/>
    <mergeCell ref="B83:C83"/>
    <mergeCell ref="D83:E83"/>
    <mergeCell ref="A84:C84"/>
    <mergeCell ref="D84:E84"/>
    <mergeCell ref="F84:G84"/>
    <mergeCell ref="H84:I84"/>
    <mergeCell ref="F83:J83"/>
    <mergeCell ref="L87:M87"/>
    <mergeCell ref="A85:P85"/>
    <mergeCell ref="B86:I86"/>
    <mergeCell ref="J86:K86"/>
    <mergeCell ref="N86:P86"/>
    <mergeCell ref="O87:P87"/>
    <mergeCell ref="J88:K88"/>
    <mergeCell ref="L88:M88"/>
    <mergeCell ref="O88:P88"/>
    <mergeCell ref="B87:C87"/>
    <mergeCell ref="D87:E87"/>
    <mergeCell ref="A88:C88"/>
    <mergeCell ref="D88:E88"/>
    <mergeCell ref="F88:G88"/>
    <mergeCell ref="H88:I88"/>
    <mergeCell ref="F87:J87"/>
    <mergeCell ref="L83:M83"/>
    <mergeCell ref="A81:E81"/>
    <mergeCell ref="F81:P81"/>
    <mergeCell ref="B82:I82"/>
    <mergeCell ref="J82:K82"/>
    <mergeCell ref="N82:P82"/>
    <mergeCell ref="O83:P83"/>
    <mergeCell ref="A80:P80"/>
    <mergeCell ref="J75:K75"/>
    <mergeCell ref="L75:M75"/>
    <mergeCell ref="O75:P75"/>
    <mergeCell ref="B74:C74"/>
    <mergeCell ref="D74:E74"/>
    <mergeCell ref="A75:C75"/>
    <mergeCell ref="D75:E75"/>
    <mergeCell ref="F75:G75"/>
    <mergeCell ref="H75:I75"/>
    <mergeCell ref="F74:J74"/>
    <mergeCell ref="L78:M78"/>
    <mergeCell ref="A76:P76"/>
    <mergeCell ref="B77:I77"/>
    <mergeCell ref="J77:K77"/>
    <mergeCell ref="N77:P77"/>
    <mergeCell ref="O78:P78"/>
    <mergeCell ref="L74:M74"/>
    <mergeCell ref="O74:P74"/>
    <mergeCell ref="J79:K79"/>
    <mergeCell ref="L79:M79"/>
    <mergeCell ref="O79:P79"/>
    <mergeCell ref="B78:C78"/>
    <mergeCell ref="D78:E78"/>
    <mergeCell ref="A79:C79"/>
    <mergeCell ref="D79:E79"/>
    <mergeCell ref="F79:G79"/>
    <mergeCell ref="H79:I79"/>
    <mergeCell ref="F78:J78"/>
    <mergeCell ref="A71:P71"/>
    <mergeCell ref="A72:E72"/>
    <mergeCell ref="F72:P72"/>
    <mergeCell ref="B73:I73"/>
    <mergeCell ref="J73:K73"/>
    <mergeCell ref="N73:P73"/>
    <mergeCell ref="L69:M69"/>
    <mergeCell ref="A67:P67"/>
    <mergeCell ref="B68:I68"/>
    <mergeCell ref="J68:K68"/>
    <mergeCell ref="N68:P68"/>
    <mergeCell ref="O69:P69"/>
    <mergeCell ref="J70:K70"/>
    <mergeCell ref="L70:M70"/>
    <mergeCell ref="O70:P70"/>
    <mergeCell ref="B69:C69"/>
    <mergeCell ref="D69:E69"/>
    <mergeCell ref="A70:C70"/>
    <mergeCell ref="D70:E70"/>
    <mergeCell ref="F70:G70"/>
    <mergeCell ref="H70:I70"/>
    <mergeCell ref="F69:J69"/>
    <mergeCell ref="L66:M66"/>
    <mergeCell ref="O66:P66"/>
    <mergeCell ref="B65:C65"/>
    <mergeCell ref="D65:E65"/>
    <mergeCell ref="A66:C66"/>
    <mergeCell ref="D66:E66"/>
    <mergeCell ref="F66:G66"/>
    <mergeCell ref="H66:I66"/>
    <mergeCell ref="F65:J65"/>
    <mergeCell ref="A63:E63"/>
    <mergeCell ref="F63:P63"/>
    <mergeCell ref="L65:M65"/>
    <mergeCell ref="B64:I64"/>
    <mergeCell ref="J64:K64"/>
    <mergeCell ref="N64:P64"/>
    <mergeCell ref="O65:P65"/>
    <mergeCell ref="J66:K66"/>
    <mergeCell ref="L60:M60"/>
    <mergeCell ref="A58:P58"/>
    <mergeCell ref="B59:I59"/>
    <mergeCell ref="J59:K59"/>
    <mergeCell ref="N59:P59"/>
    <mergeCell ref="O60:P60"/>
    <mergeCell ref="J61:K61"/>
    <mergeCell ref="L61:M61"/>
    <mergeCell ref="O61:P61"/>
    <mergeCell ref="B60:C60"/>
    <mergeCell ref="D60:E60"/>
    <mergeCell ref="A61:C61"/>
    <mergeCell ref="D61:E61"/>
    <mergeCell ref="F61:G61"/>
    <mergeCell ref="H61:I61"/>
    <mergeCell ref="F60:J60"/>
    <mergeCell ref="A62:P62"/>
    <mergeCell ref="J53:K53"/>
    <mergeCell ref="L53:M53"/>
    <mergeCell ref="O53:P53"/>
    <mergeCell ref="B52:C52"/>
    <mergeCell ref="D52:E52"/>
    <mergeCell ref="A53:C53"/>
    <mergeCell ref="D53:E53"/>
    <mergeCell ref="F53:G53"/>
    <mergeCell ref="H53:I53"/>
    <mergeCell ref="F52:J52"/>
    <mergeCell ref="L56:M56"/>
    <mergeCell ref="A54:P54"/>
    <mergeCell ref="B55:I55"/>
    <mergeCell ref="J55:K55"/>
    <mergeCell ref="N55:P55"/>
    <mergeCell ref="O56:P56"/>
    <mergeCell ref="L52:M52"/>
    <mergeCell ref="J57:K57"/>
    <mergeCell ref="L57:M57"/>
    <mergeCell ref="O57:P57"/>
    <mergeCell ref="B56:C56"/>
    <mergeCell ref="D56:E56"/>
    <mergeCell ref="A57:C57"/>
    <mergeCell ref="D57:E57"/>
    <mergeCell ref="F57:G57"/>
    <mergeCell ref="H57:I57"/>
    <mergeCell ref="F56:J56"/>
    <mergeCell ref="J49:K49"/>
    <mergeCell ref="L49:M49"/>
    <mergeCell ref="O49:P49"/>
    <mergeCell ref="B48:C48"/>
    <mergeCell ref="D48:E48"/>
    <mergeCell ref="A49:C49"/>
    <mergeCell ref="D49:E49"/>
    <mergeCell ref="F49:G49"/>
    <mergeCell ref="H49:I49"/>
    <mergeCell ref="F48:J48"/>
    <mergeCell ref="A50:P50"/>
    <mergeCell ref="B51:I51"/>
    <mergeCell ref="J51:K51"/>
    <mergeCell ref="N51:P51"/>
    <mergeCell ref="O52:P52"/>
    <mergeCell ref="L44:M44"/>
    <mergeCell ref="A45:C45"/>
    <mergeCell ref="D45:E45"/>
    <mergeCell ref="F45:G45"/>
    <mergeCell ref="H45:I45"/>
    <mergeCell ref="A42:P42"/>
    <mergeCell ref="B43:I43"/>
    <mergeCell ref="J43:K43"/>
    <mergeCell ref="N43:P43"/>
    <mergeCell ref="O44:P44"/>
    <mergeCell ref="J45:K45"/>
    <mergeCell ref="L45:M45"/>
    <mergeCell ref="O45:P45"/>
    <mergeCell ref="B44:C44"/>
    <mergeCell ref="D44:E44"/>
    <mergeCell ref="F44:J44"/>
    <mergeCell ref="L48:M48"/>
    <mergeCell ref="A46:P46"/>
    <mergeCell ref="B47:I47"/>
    <mergeCell ref="J47:K47"/>
    <mergeCell ref="N47:P47"/>
    <mergeCell ref="O48:P48"/>
    <mergeCell ref="J37:K37"/>
    <mergeCell ref="L37:M37"/>
    <mergeCell ref="O37:P37"/>
    <mergeCell ref="B36:C36"/>
    <mergeCell ref="D36:E36"/>
    <mergeCell ref="A37:C37"/>
    <mergeCell ref="D37:E37"/>
    <mergeCell ref="F37:G37"/>
    <mergeCell ref="H37:I37"/>
    <mergeCell ref="F36:J36"/>
    <mergeCell ref="L40:M40"/>
    <mergeCell ref="A38:P38"/>
    <mergeCell ref="B39:I39"/>
    <mergeCell ref="J39:K39"/>
    <mergeCell ref="N39:P39"/>
    <mergeCell ref="O40:P40"/>
    <mergeCell ref="J41:K41"/>
    <mergeCell ref="L41:M41"/>
    <mergeCell ref="O41:P41"/>
    <mergeCell ref="B40:C40"/>
    <mergeCell ref="D40:E40"/>
    <mergeCell ref="A41:C41"/>
    <mergeCell ref="D41:E41"/>
    <mergeCell ref="F41:G41"/>
    <mergeCell ref="H41:I41"/>
    <mergeCell ref="F40:J40"/>
    <mergeCell ref="L36:M36"/>
    <mergeCell ref="A33:P33"/>
    <mergeCell ref="A34:E34"/>
    <mergeCell ref="F34:P34"/>
    <mergeCell ref="B35:I35"/>
    <mergeCell ref="J35:K35"/>
    <mergeCell ref="N35:P35"/>
    <mergeCell ref="O36:P36"/>
    <mergeCell ref="A1:P1"/>
    <mergeCell ref="A4:P5"/>
    <mergeCell ref="A2:P2"/>
    <mergeCell ref="M3:N3"/>
    <mergeCell ref="O3:P3"/>
    <mergeCell ref="E3:L3"/>
    <mergeCell ref="A3:D3"/>
    <mergeCell ref="A32:P32"/>
    <mergeCell ref="L30:M30"/>
    <mergeCell ref="A27:P27"/>
    <mergeCell ref="A28:E28"/>
    <mergeCell ref="F28:P28"/>
    <mergeCell ref="B29:I29"/>
    <mergeCell ref="J29:K29"/>
    <mergeCell ref="N29:P29"/>
    <mergeCell ref="O30:P30"/>
    <mergeCell ref="J31:K31"/>
    <mergeCell ref="L31:M31"/>
    <mergeCell ref="O31:P31"/>
    <mergeCell ref="B30:C30"/>
    <mergeCell ref="D30:E30"/>
    <mergeCell ref="A31:C31"/>
    <mergeCell ref="D31:E31"/>
    <mergeCell ref="F31:G31"/>
    <mergeCell ref="H31:I31"/>
    <mergeCell ref="F30:J30"/>
    <mergeCell ref="J22:K22"/>
    <mergeCell ref="L22:M22"/>
    <mergeCell ref="O22:P22"/>
    <mergeCell ref="B21:C21"/>
    <mergeCell ref="D21:E21"/>
    <mergeCell ref="A22:C22"/>
    <mergeCell ref="D22:E22"/>
    <mergeCell ref="F22:G22"/>
    <mergeCell ref="H22:I22"/>
    <mergeCell ref="F21:J21"/>
    <mergeCell ref="L25:M25"/>
    <mergeCell ref="A23:P23"/>
    <mergeCell ref="B24:I24"/>
    <mergeCell ref="J24:K24"/>
    <mergeCell ref="N24:P24"/>
    <mergeCell ref="O25:P25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17:M17"/>
    <mergeCell ref="A15:P15"/>
    <mergeCell ref="B16:I16"/>
    <mergeCell ref="J16:K16"/>
    <mergeCell ref="N16:P16"/>
    <mergeCell ref="O17:P17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L21:M21"/>
    <mergeCell ref="A19:P19"/>
    <mergeCell ref="B20:I20"/>
    <mergeCell ref="J20:K20"/>
    <mergeCell ref="N20:P20"/>
    <mergeCell ref="O21:P21"/>
    <mergeCell ref="L13:M13"/>
    <mergeCell ref="A10:P10"/>
    <mergeCell ref="A11:E11"/>
    <mergeCell ref="F11:P11"/>
    <mergeCell ref="B12:I12"/>
    <mergeCell ref="J12:K12"/>
    <mergeCell ref="N12:P12"/>
    <mergeCell ref="O13:P13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8:M8"/>
    <mergeCell ref="A6:E6"/>
    <mergeCell ref="F6:P6"/>
    <mergeCell ref="B7:I7"/>
    <mergeCell ref="J7:K7"/>
    <mergeCell ref="N7:P7"/>
    <mergeCell ref="O8:P8"/>
    <mergeCell ref="J9:K9"/>
    <mergeCell ref="L9:M9"/>
    <mergeCell ref="O9:P9"/>
    <mergeCell ref="B8:C8"/>
    <mergeCell ref="D8:E8"/>
    <mergeCell ref="A9:C9"/>
    <mergeCell ref="D9:E9"/>
    <mergeCell ref="F9:G9"/>
    <mergeCell ref="H9:I9"/>
    <mergeCell ref="F8:J8"/>
    <mergeCell ref="F115:G115"/>
    <mergeCell ref="H115:I115"/>
    <mergeCell ref="F114:J114"/>
    <mergeCell ref="L114:M114"/>
    <mergeCell ref="A111:P111"/>
    <mergeCell ref="A112:E112"/>
    <mergeCell ref="F112:P112"/>
    <mergeCell ref="B113:I113"/>
    <mergeCell ref="J113:K113"/>
    <mergeCell ref="N113:P113"/>
    <mergeCell ref="B114:C114"/>
    <mergeCell ref="D114:E114"/>
    <mergeCell ref="A115:C115"/>
    <mergeCell ref="D115:E115"/>
    <mergeCell ref="O114:P114"/>
    <mergeCell ref="A117:E117"/>
    <mergeCell ref="F117:P117"/>
    <mergeCell ref="J115:K115"/>
    <mergeCell ref="L115:M115"/>
    <mergeCell ref="O115:P115"/>
    <mergeCell ref="B118:I118"/>
    <mergeCell ref="J118:K118"/>
    <mergeCell ref="N118:P118"/>
    <mergeCell ref="J120:K120"/>
    <mergeCell ref="L120:M120"/>
    <mergeCell ref="O120:P120"/>
    <mergeCell ref="A121:P121"/>
    <mergeCell ref="F120:G120"/>
    <mergeCell ref="H120:I120"/>
    <mergeCell ref="F119:J119"/>
    <mergeCell ref="L119:M119"/>
    <mergeCell ref="B119:C119"/>
    <mergeCell ref="D119:E119"/>
    <mergeCell ref="A120:C120"/>
    <mergeCell ref="D120:E120"/>
    <mergeCell ref="O119:P119"/>
    <mergeCell ref="A122:E122"/>
    <mergeCell ref="F122:P122"/>
    <mergeCell ref="B123:I123"/>
    <mergeCell ref="J123:K123"/>
    <mergeCell ref="N123:P123"/>
    <mergeCell ref="J125:K125"/>
    <mergeCell ref="L125:M125"/>
    <mergeCell ref="O125:P125"/>
    <mergeCell ref="F125:G125"/>
    <mergeCell ref="H125:I125"/>
    <mergeCell ref="J127:K127"/>
    <mergeCell ref="N127:P127"/>
    <mergeCell ref="B128:C128"/>
    <mergeCell ref="D128:E128"/>
    <mergeCell ref="F128:J128"/>
    <mergeCell ref="L128:M128"/>
    <mergeCell ref="O128:P128"/>
    <mergeCell ref="A133:C133"/>
    <mergeCell ref="D133:E133"/>
    <mergeCell ref="O132:P132"/>
    <mergeCell ref="J129:K129"/>
    <mergeCell ref="L129:M129"/>
    <mergeCell ref="F124:J124"/>
    <mergeCell ref="L124:M124"/>
    <mergeCell ref="B124:C124"/>
    <mergeCell ref="D124:E124"/>
    <mergeCell ref="A125:C125"/>
    <mergeCell ref="A129:C129"/>
    <mergeCell ref="D129:E129"/>
    <mergeCell ref="O124:P124"/>
    <mergeCell ref="F132:J132"/>
    <mergeCell ref="L132:M132"/>
    <mergeCell ref="B132:C132"/>
    <mergeCell ref="D132:E132"/>
    <mergeCell ref="D125:E125"/>
    <mergeCell ref="A126:P126"/>
    <mergeCell ref="B127:I127"/>
    <mergeCell ref="A138:P138"/>
    <mergeCell ref="A139:E139"/>
    <mergeCell ref="F139:P139"/>
    <mergeCell ref="O129:P129"/>
    <mergeCell ref="A130:P130"/>
    <mergeCell ref="B131:I131"/>
    <mergeCell ref="J131:K131"/>
    <mergeCell ref="N131:P131"/>
    <mergeCell ref="F129:G129"/>
    <mergeCell ref="H129:I129"/>
    <mergeCell ref="A137:C137"/>
    <mergeCell ref="D137:E137"/>
    <mergeCell ref="O136:P136"/>
    <mergeCell ref="J137:K137"/>
    <mergeCell ref="L137:M137"/>
    <mergeCell ref="O137:P137"/>
    <mergeCell ref="B136:C136"/>
    <mergeCell ref="D136:E136"/>
    <mergeCell ref="O133:P133"/>
    <mergeCell ref="A134:P134"/>
    <mergeCell ref="B135:I135"/>
    <mergeCell ref="J135:K135"/>
    <mergeCell ref="N135:P135"/>
    <mergeCell ref="B140:I140"/>
    <mergeCell ref="J140:K140"/>
    <mergeCell ref="N140:P140"/>
    <mergeCell ref="F137:G137"/>
    <mergeCell ref="H137:I137"/>
    <mergeCell ref="F133:G133"/>
    <mergeCell ref="H133:I133"/>
    <mergeCell ref="J142:K142"/>
    <mergeCell ref="L142:M142"/>
    <mergeCell ref="J133:K133"/>
    <mergeCell ref="L133:M133"/>
    <mergeCell ref="F136:J136"/>
    <mergeCell ref="L136:M136"/>
    <mergeCell ref="F142:G142"/>
    <mergeCell ref="H142:I142"/>
    <mergeCell ref="F141:J141"/>
    <mergeCell ref="L141:M141"/>
    <mergeCell ref="B141:C141"/>
    <mergeCell ref="D141:E141"/>
    <mergeCell ref="A142:C142"/>
    <mergeCell ref="D142:E142"/>
    <mergeCell ref="O141:P141"/>
    <mergeCell ref="J146:K146"/>
    <mergeCell ref="L146:M146"/>
    <mergeCell ref="O146:P146"/>
    <mergeCell ref="F146:G146"/>
    <mergeCell ref="H146:I146"/>
    <mergeCell ref="F145:J145"/>
    <mergeCell ref="L145:M145"/>
    <mergeCell ref="O142:P142"/>
    <mergeCell ref="A143:P143"/>
    <mergeCell ref="A146:C146"/>
    <mergeCell ref="D146:E146"/>
    <mergeCell ref="O145:P145"/>
    <mergeCell ref="B144:I144"/>
    <mergeCell ref="J144:K144"/>
    <mergeCell ref="N144:P144"/>
    <mergeCell ref="B145:C145"/>
    <mergeCell ref="D145:E145"/>
    <mergeCell ref="L150:M150"/>
    <mergeCell ref="A147:P147"/>
    <mergeCell ref="A148:E148"/>
    <mergeCell ref="F148:P148"/>
    <mergeCell ref="B149:I149"/>
    <mergeCell ref="J149:K149"/>
    <mergeCell ref="N149:P149"/>
    <mergeCell ref="B150:C150"/>
    <mergeCell ref="D150:E150"/>
    <mergeCell ref="A151:C151"/>
    <mergeCell ref="D151:E151"/>
    <mergeCell ref="O150:P150"/>
    <mergeCell ref="A152:P152"/>
    <mergeCell ref="J151:K151"/>
    <mergeCell ref="L151:M151"/>
    <mergeCell ref="O151:P151"/>
    <mergeCell ref="F151:G151"/>
    <mergeCell ref="H151:I151"/>
    <mergeCell ref="F150:J150"/>
    <mergeCell ref="B155:C155"/>
    <mergeCell ref="D155:E155"/>
    <mergeCell ref="L155:M155"/>
    <mergeCell ref="O155:P155"/>
    <mergeCell ref="F155:J155"/>
    <mergeCell ref="A153:E153"/>
    <mergeCell ref="F153:P153"/>
    <mergeCell ref="O156:P156"/>
    <mergeCell ref="D156:E156"/>
    <mergeCell ref="B154:I154"/>
    <mergeCell ref="J154:K154"/>
    <mergeCell ref="N154:P154"/>
    <mergeCell ref="F160:G160"/>
    <mergeCell ref="L156:M156"/>
    <mergeCell ref="A157:P157"/>
    <mergeCell ref="A156:C156"/>
    <mergeCell ref="F156:G156"/>
    <mergeCell ref="H156:I156"/>
    <mergeCell ref="J156:K156"/>
    <mergeCell ref="B158:I158"/>
    <mergeCell ref="J158:K158"/>
    <mergeCell ref="N158:P158"/>
    <mergeCell ref="B159:C159"/>
    <mergeCell ref="D159:E159"/>
    <mergeCell ref="F159:J159"/>
    <mergeCell ref="L159:M159"/>
    <mergeCell ref="O159:P15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147"/>
    </row>
    <row r="2" spans="1:17" ht="13.5" thickBo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147"/>
    </row>
    <row r="3" spans="1:17" ht="13.5" thickBot="1">
      <c r="A3" s="395" t="s">
        <v>149</v>
      </c>
      <c r="B3" s="467"/>
      <c r="C3" s="467"/>
      <c r="D3" s="467"/>
      <c r="E3" s="468"/>
      <c r="F3" s="400"/>
      <c r="G3" s="401"/>
      <c r="H3" s="401"/>
      <c r="I3" s="401"/>
      <c r="J3" s="401"/>
      <c r="K3" s="401"/>
      <c r="L3" s="402"/>
      <c r="M3" s="398" t="s">
        <v>74</v>
      </c>
      <c r="N3" s="399"/>
      <c r="O3" s="396" t="s">
        <v>301</v>
      </c>
      <c r="P3" s="397"/>
      <c r="Q3" s="147"/>
    </row>
    <row r="4" spans="1:17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147"/>
    </row>
    <row r="5" spans="1:17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147"/>
    </row>
    <row r="6" spans="1:19" s="37" customFormat="1" ht="11.25" customHeight="1">
      <c r="A6" s="388" t="s">
        <v>155</v>
      </c>
      <c r="B6" s="387"/>
      <c r="C6" s="387"/>
      <c r="D6" s="387"/>
      <c r="E6" s="389"/>
      <c r="F6" s="464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147"/>
      <c r="R6" s="36"/>
      <c r="S6" s="36"/>
    </row>
    <row r="7" spans="1:17" s="2" customFormat="1" ht="13.5" customHeight="1">
      <c r="A7" s="24" t="s">
        <v>67</v>
      </c>
      <c r="B7" s="441" t="s">
        <v>377</v>
      </c>
      <c r="C7" s="441"/>
      <c r="D7" s="441"/>
      <c r="E7" s="441"/>
      <c r="F7" s="442"/>
      <c r="G7" s="25" t="s">
        <v>68</v>
      </c>
      <c r="H7" s="83">
        <v>41134</v>
      </c>
      <c r="I7" s="25" t="s">
        <v>69</v>
      </c>
      <c r="J7" s="83">
        <v>41929</v>
      </c>
      <c r="K7" s="25" t="s">
        <v>73</v>
      </c>
      <c r="L7" s="169" t="s">
        <v>287</v>
      </c>
      <c r="M7" s="175" t="s">
        <v>25</v>
      </c>
      <c r="N7" s="461" t="s">
        <v>306</v>
      </c>
      <c r="O7" s="461"/>
      <c r="P7" s="462"/>
      <c r="Q7" s="147"/>
    </row>
    <row r="8" spans="1:17" s="2" customFormat="1" ht="13.5" customHeight="1">
      <c r="A8" s="24" t="s">
        <v>70</v>
      </c>
      <c r="B8" s="385" t="s">
        <v>378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6"/>
      <c r="Q8" s="147"/>
    </row>
    <row r="9" spans="1:17" s="38" customFormat="1" ht="11.25" customHeight="1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147"/>
    </row>
    <row r="10" spans="1:19" s="37" customFormat="1" ht="11.25" customHeight="1">
      <c r="A10" s="388" t="s">
        <v>162</v>
      </c>
      <c r="B10" s="387"/>
      <c r="C10" s="387"/>
      <c r="D10" s="387"/>
      <c r="E10" s="389"/>
      <c r="F10" s="464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147"/>
      <c r="R10" s="36"/>
      <c r="S10" s="36"/>
    </row>
    <row r="11" spans="1:17" s="2" customFormat="1" ht="13.5" customHeight="1">
      <c r="A11" s="24" t="s">
        <v>67</v>
      </c>
      <c r="B11" s="441" t="s">
        <v>438</v>
      </c>
      <c r="C11" s="441"/>
      <c r="D11" s="441"/>
      <c r="E11" s="441"/>
      <c r="F11" s="442"/>
      <c r="G11" s="25" t="s">
        <v>68</v>
      </c>
      <c r="H11" s="83">
        <v>41343</v>
      </c>
      <c r="I11" s="25" t="s">
        <v>69</v>
      </c>
      <c r="J11" s="83" t="s">
        <v>306</v>
      </c>
      <c r="K11" s="25" t="s">
        <v>73</v>
      </c>
      <c r="L11" s="169" t="s">
        <v>306</v>
      </c>
      <c r="M11" s="175" t="s">
        <v>25</v>
      </c>
      <c r="N11" s="461" t="s">
        <v>306</v>
      </c>
      <c r="O11" s="461"/>
      <c r="P11" s="462"/>
      <c r="Q11" s="147"/>
    </row>
    <row r="12" spans="1:17" s="2" customFormat="1" ht="13.5" customHeight="1">
      <c r="A12" s="24" t="s">
        <v>70</v>
      </c>
      <c r="B12" s="385" t="s">
        <v>439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6"/>
      <c r="Q12" s="147"/>
    </row>
    <row r="13" spans="1:17" s="38" customFormat="1" ht="11.25" customHeight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147"/>
    </row>
    <row r="14" spans="1:17" s="2" customFormat="1" ht="13.5" customHeight="1">
      <c r="A14" s="24" t="s">
        <v>67</v>
      </c>
      <c r="B14" s="441" t="s">
        <v>440</v>
      </c>
      <c r="C14" s="441"/>
      <c r="D14" s="441"/>
      <c r="E14" s="441"/>
      <c r="F14" s="442"/>
      <c r="G14" s="25" t="s">
        <v>68</v>
      </c>
      <c r="H14" s="83">
        <v>41343</v>
      </c>
      <c r="I14" s="25" t="s">
        <v>69</v>
      </c>
      <c r="J14" s="83" t="s">
        <v>306</v>
      </c>
      <c r="K14" s="25" t="s">
        <v>73</v>
      </c>
      <c r="L14" s="169" t="s">
        <v>306</v>
      </c>
      <c r="M14" s="175" t="s">
        <v>25</v>
      </c>
      <c r="N14" s="461" t="s">
        <v>306</v>
      </c>
      <c r="O14" s="461"/>
      <c r="P14" s="462"/>
      <c r="Q14" s="147"/>
    </row>
    <row r="15" spans="1:17" s="2" customFormat="1" ht="13.5" customHeight="1">
      <c r="A15" s="24" t="s">
        <v>70</v>
      </c>
      <c r="B15" s="385" t="s">
        <v>439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6"/>
      <c r="Q15" s="147"/>
    </row>
    <row r="16" spans="1:17" s="38" customFormat="1" ht="11.25" customHeight="1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147"/>
    </row>
    <row r="17" spans="1:17" s="2" customFormat="1" ht="13.5" customHeight="1">
      <c r="A17" s="24" t="s">
        <v>67</v>
      </c>
      <c r="B17" s="441" t="s">
        <v>286</v>
      </c>
      <c r="C17" s="441"/>
      <c r="D17" s="441"/>
      <c r="E17" s="441"/>
      <c r="F17" s="442"/>
      <c r="G17" s="25" t="s">
        <v>68</v>
      </c>
      <c r="H17" s="83">
        <v>41343</v>
      </c>
      <c r="I17" s="25" t="s">
        <v>69</v>
      </c>
      <c r="J17" s="83">
        <v>41842</v>
      </c>
      <c r="K17" s="25" t="s">
        <v>73</v>
      </c>
      <c r="L17" s="169" t="s">
        <v>287</v>
      </c>
      <c r="M17" s="175" t="s">
        <v>25</v>
      </c>
      <c r="N17" s="461" t="s">
        <v>306</v>
      </c>
      <c r="O17" s="461"/>
      <c r="P17" s="462"/>
      <c r="Q17" s="147"/>
    </row>
    <row r="18" spans="1:17" s="2" customFormat="1" ht="13.5" customHeight="1">
      <c r="A18" s="24" t="s">
        <v>70</v>
      </c>
      <c r="B18" s="385" t="s">
        <v>288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6"/>
      <c r="Q18" s="147"/>
    </row>
    <row r="19" spans="1:17" s="38" customFormat="1" ht="11.25" customHeight="1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147"/>
    </row>
    <row r="20" spans="1:19" s="37" customFormat="1" ht="11.25" customHeight="1">
      <c r="A20" s="388" t="s">
        <v>163</v>
      </c>
      <c r="B20" s="387"/>
      <c r="C20" s="387"/>
      <c r="D20" s="387"/>
      <c r="E20" s="389"/>
      <c r="F20" s="464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147"/>
      <c r="R20" s="36"/>
      <c r="S20" s="36"/>
    </row>
    <row r="21" spans="1:17" s="2" customFormat="1" ht="13.5" customHeight="1">
      <c r="A21" s="24" t="s">
        <v>67</v>
      </c>
      <c r="B21" s="441" t="s">
        <v>457</v>
      </c>
      <c r="C21" s="441"/>
      <c r="D21" s="441"/>
      <c r="E21" s="441"/>
      <c r="F21" s="442"/>
      <c r="G21" s="25" t="s">
        <v>68</v>
      </c>
      <c r="H21" s="83">
        <v>41557</v>
      </c>
      <c r="I21" s="25" t="s">
        <v>69</v>
      </c>
      <c r="J21" s="83">
        <v>41865</v>
      </c>
      <c r="K21" s="25" t="s">
        <v>73</v>
      </c>
      <c r="L21" s="169" t="s">
        <v>287</v>
      </c>
      <c r="M21" s="175" t="s">
        <v>25</v>
      </c>
      <c r="N21" s="461" t="s">
        <v>306</v>
      </c>
      <c r="O21" s="461"/>
      <c r="P21" s="462"/>
      <c r="Q21" s="147"/>
    </row>
    <row r="22" spans="1:17" s="2" customFormat="1" ht="13.5" customHeight="1">
      <c r="A22" s="24" t="s">
        <v>70</v>
      </c>
      <c r="B22" s="385" t="s">
        <v>458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6"/>
      <c r="Q22" s="147"/>
    </row>
    <row r="23" spans="1:17" s="38" customFormat="1" ht="11.25" customHeight="1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147"/>
    </row>
    <row r="24" spans="1:17" s="2" customFormat="1" ht="13.5" customHeight="1">
      <c r="A24" s="24" t="s">
        <v>67</v>
      </c>
      <c r="B24" s="441" t="s">
        <v>459</v>
      </c>
      <c r="C24" s="441"/>
      <c r="D24" s="441"/>
      <c r="E24" s="441"/>
      <c r="F24" s="442"/>
      <c r="G24" s="25" t="s">
        <v>68</v>
      </c>
      <c r="H24" s="83">
        <v>41861</v>
      </c>
      <c r="I24" s="25" t="s">
        <v>69</v>
      </c>
      <c r="J24" s="83">
        <v>42075</v>
      </c>
      <c r="K24" s="25" t="s">
        <v>73</v>
      </c>
      <c r="L24" s="169" t="s">
        <v>287</v>
      </c>
      <c r="M24" s="175" t="s">
        <v>25</v>
      </c>
      <c r="N24" s="461" t="s">
        <v>306</v>
      </c>
      <c r="O24" s="461"/>
      <c r="P24" s="462"/>
      <c r="Q24" s="147"/>
    </row>
    <row r="25" spans="1:17" s="2" customFormat="1" ht="13.5" customHeight="1">
      <c r="A25" s="24" t="s">
        <v>70</v>
      </c>
      <c r="B25" s="385" t="s">
        <v>460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6"/>
      <c r="Q25" s="147"/>
    </row>
    <row r="26" spans="1:17" s="38" customFormat="1" ht="11.25" customHeight="1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147"/>
    </row>
    <row r="27" spans="1:19" s="37" customFormat="1" ht="11.25" customHeight="1">
      <c r="A27" s="388" t="s">
        <v>164</v>
      </c>
      <c r="B27" s="387"/>
      <c r="C27" s="387"/>
      <c r="D27" s="387"/>
      <c r="E27" s="389"/>
      <c r="F27" s="464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147"/>
      <c r="R27" s="36"/>
      <c r="S27" s="36"/>
    </row>
    <row r="28" spans="1:17" s="2" customFormat="1" ht="13.5" customHeight="1">
      <c r="A28" s="24" t="s">
        <v>67</v>
      </c>
      <c r="B28" s="441" t="s">
        <v>508</v>
      </c>
      <c r="C28" s="441"/>
      <c r="D28" s="441"/>
      <c r="E28" s="441"/>
      <c r="F28" s="442"/>
      <c r="G28" s="25" t="s">
        <v>68</v>
      </c>
      <c r="H28" s="83">
        <v>40603</v>
      </c>
      <c r="I28" s="25" t="s">
        <v>69</v>
      </c>
      <c r="J28" s="83">
        <v>42055</v>
      </c>
      <c r="K28" s="25" t="s">
        <v>73</v>
      </c>
      <c r="L28" s="169" t="s">
        <v>306</v>
      </c>
      <c r="M28" s="175" t="s">
        <v>25</v>
      </c>
      <c r="N28" s="461" t="s">
        <v>306</v>
      </c>
      <c r="O28" s="461"/>
      <c r="P28" s="462"/>
      <c r="Q28" s="147"/>
    </row>
    <row r="29" spans="1:17" s="2" customFormat="1" ht="13.5" customHeight="1">
      <c r="A29" s="24" t="s">
        <v>70</v>
      </c>
      <c r="B29" s="385" t="s">
        <v>509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6"/>
      <c r="Q29" s="147"/>
    </row>
    <row r="30" spans="1:17" s="38" customFormat="1" ht="11.25" customHeight="1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147"/>
    </row>
    <row r="31" spans="1:17" s="2" customFormat="1" ht="13.5" customHeight="1">
      <c r="A31" s="24" t="s">
        <v>67</v>
      </c>
      <c r="B31" s="441" t="s">
        <v>519</v>
      </c>
      <c r="C31" s="441"/>
      <c r="D31" s="441"/>
      <c r="E31" s="441"/>
      <c r="F31" s="442"/>
      <c r="G31" s="25" t="s">
        <v>68</v>
      </c>
      <c r="H31" s="83">
        <v>40969</v>
      </c>
      <c r="I31" s="25" t="s">
        <v>69</v>
      </c>
      <c r="J31" s="83">
        <v>42428</v>
      </c>
      <c r="K31" s="25" t="s">
        <v>73</v>
      </c>
      <c r="L31" s="169" t="s">
        <v>306</v>
      </c>
      <c r="M31" s="175" t="s">
        <v>25</v>
      </c>
      <c r="N31" s="461" t="s">
        <v>306</v>
      </c>
      <c r="O31" s="461"/>
      <c r="P31" s="462"/>
      <c r="Q31" s="147"/>
    </row>
    <row r="32" spans="1:17" s="2" customFormat="1" ht="13.5" customHeight="1">
      <c r="A32" s="24" t="s">
        <v>70</v>
      </c>
      <c r="B32" s="385" t="s">
        <v>509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6"/>
      <c r="Q32" s="147"/>
    </row>
    <row r="33" spans="1:17" s="38" customFormat="1" ht="11.25" customHeight="1">
      <c r="A33" s="460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147"/>
    </row>
    <row r="34" spans="1:17" s="2" customFormat="1" ht="13.5" customHeight="1">
      <c r="A34" s="24" t="s">
        <v>67</v>
      </c>
      <c r="B34" s="441" t="s">
        <v>307</v>
      </c>
      <c r="C34" s="441"/>
      <c r="D34" s="441"/>
      <c r="E34" s="441"/>
      <c r="F34" s="442"/>
      <c r="G34" s="25" t="s">
        <v>68</v>
      </c>
      <c r="H34" s="83">
        <v>41334</v>
      </c>
      <c r="I34" s="25" t="s">
        <v>69</v>
      </c>
      <c r="J34" s="83">
        <v>42786</v>
      </c>
      <c r="K34" s="25" t="s">
        <v>73</v>
      </c>
      <c r="L34" s="169" t="s">
        <v>306</v>
      </c>
      <c r="M34" s="175" t="s">
        <v>25</v>
      </c>
      <c r="N34" s="461" t="s">
        <v>306</v>
      </c>
      <c r="O34" s="461"/>
      <c r="P34" s="462"/>
      <c r="Q34" s="147"/>
    </row>
    <row r="35" spans="1:17" s="2" customFormat="1" ht="13.5" customHeight="1">
      <c r="A35" s="24" t="s">
        <v>70</v>
      </c>
      <c r="B35" s="385" t="s">
        <v>509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6"/>
      <c r="Q35" s="147"/>
    </row>
    <row r="36" spans="1:17" s="38" customFormat="1" ht="11.25" customHeight="1">
      <c r="A36" s="460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147"/>
    </row>
    <row r="37" spans="1:17" s="2" customFormat="1" ht="13.5" customHeight="1">
      <c r="A37" s="24" t="s">
        <v>67</v>
      </c>
      <c r="B37" s="441" t="s">
        <v>520</v>
      </c>
      <c r="C37" s="441"/>
      <c r="D37" s="441"/>
      <c r="E37" s="441"/>
      <c r="F37" s="442"/>
      <c r="G37" s="25" t="s">
        <v>68</v>
      </c>
      <c r="H37" s="83">
        <v>41334</v>
      </c>
      <c r="I37" s="25" t="s">
        <v>69</v>
      </c>
      <c r="J37" s="83">
        <v>42062</v>
      </c>
      <c r="K37" s="25" t="s">
        <v>73</v>
      </c>
      <c r="L37" s="169" t="s">
        <v>433</v>
      </c>
      <c r="M37" s="175" t="s">
        <v>25</v>
      </c>
      <c r="N37" s="461" t="s">
        <v>306</v>
      </c>
      <c r="O37" s="461"/>
      <c r="P37" s="462"/>
      <c r="Q37" s="147"/>
    </row>
    <row r="38" spans="1:17" s="2" customFormat="1" ht="13.5" customHeight="1">
      <c r="A38" s="24" t="s">
        <v>70</v>
      </c>
      <c r="B38" s="385" t="s">
        <v>439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6"/>
      <c r="Q38" s="147"/>
    </row>
    <row r="39" spans="1:17" s="38" customFormat="1" ht="11.25" customHeight="1">
      <c r="A39" s="460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147"/>
    </row>
    <row r="40" spans="1:17" s="2" customFormat="1" ht="13.5" customHeight="1">
      <c r="A40" s="24" t="s">
        <v>67</v>
      </c>
      <c r="B40" s="441" t="s">
        <v>521</v>
      </c>
      <c r="C40" s="441"/>
      <c r="D40" s="441"/>
      <c r="E40" s="441"/>
      <c r="F40" s="442"/>
      <c r="G40" s="25" t="s">
        <v>68</v>
      </c>
      <c r="H40" s="83">
        <v>41518</v>
      </c>
      <c r="I40" s="25" t="s">
        <v>69</v>
      </c>
      <c r="J40" s="83">
        <v>41547</v>
      </c>
      <c r="K40" s="25" t="s">
        <v>73</v>
      </c>
      <c r="L40" s="169" t="s">
        <v>433</v>
      </c>
      <c r="M40" s="175" t="s">
        <v>25</v>
      </c>
      <c r="N40" s="461" t="s">
        <v>306</v>
      </c>
      <c r="O40" s="461"/>
      <c r="P40" s="462"/>
      <c r="Q40" s="147"/>
    </row>
    <row r="41" spans="1:17" s="2" customFormat="1" ht="13.5" customHeight="1">
      <c r="A41" s="24" t="s">
        <v>70</v>
      </c>
      <c r="B41" s="385" t="s">
        <v>522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6"/>
      <c r="Q41" s="147"/>
    </row>
    <row r="42" spans="1:17" s="38" customFormat="1" ht="11.25" customHeight="1">
      <c r="A42" s="460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147"/>
    </row>
    <row r="43" spans="1:19" s="37" customFormat="1" ht="11.25" customHeight="1">
      <c r="A43" s="388" t="s">
        <v>523</v>
      </c>
      <c r="B43" s="387"/>
      <c r="C43" s="387"/>
      <c r="D43" s="387"/>
      <c r="E43" s="389"/>
      <c r="F43" s="464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147"/>
      <c r="R43" s="36"/>
      <c r="S43" s="36"/>
    </row>
    <row r="44" spans="1:17" s="2" customFormat="1" ht="13.5" customHeight="1">
      <c r="A44" s="24" t="s">
        <v>67</v>
      </c>
      <c r="B44" s="441" t="s">
        <v>551</v>
      </c>
      <c r="C44" s="441"/>
      <c r="D44" s="441"/>
      <c r="E44" s="441"/>
      <c r="F44" s="442"/>
      <c r="G44" s="25" t="s">
        <v>68</v>
      </c>
      <c r="H44" s="83">
        <v>41395</v>
      </c>
      <c r="I44" s="25" t="s">
        <v>69</v>
      </c>
      <c r="J44" s="83">
        <v>41821</v>
      </c>
      <c r="K44" s="25" t="s">
        <v>73</v>
      </c>
      <c r="L44" s="169" t="s">
        <v>287</v>
      </c>
      <c r="M44" s="175" t="s">
        <v>25</v>
      </c>
      <c r="N44" s="461" t="s">
        <v>306</v>
      </c>
      <c r="O44" s="461"/>
      <c r="P44" s="462"/>
      <c r="Q44" s="147"/>
    </row>
    <row r="45" spans="1:17" s="2" customFormat="1" ht="13.5" customHeight="1">
      <c r="A45" s="24" t="s">
        <v>70</v>
      </c>
      <c r="B45" s="385" t="s">
        <v>552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6"/>
      <c r="Q45" s="147"/>
    </row>
    <row r="46" spans="1:17" s="38" customFormat="1" ht="11.25" customHeight="1">
      <c r="A46" s="460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147"/>
    </row>
    <row r="47" spans="1:19" s="37" customFormat="1" ht="11.25" customHeight="1">
      <c r="A47" s="388" t="s">
        <v>585</v>
      </c>
      <c r="B47" s="387"/>
      <c r="C47" s="387"/>
      <c r="D47" s="387"/>
      <c r="E47" s="389"/>
      <c r="F47" s="464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147"/>
      <c r="R47" s="36"/>
      <c r="S47" s="36"/>
    </row>
    <row r="48" spans="1:17" s="2" customFormat="1" ht="13.5" customHeight="1">
      <c r="A48" s="24" t="s">
        <v>67</v>
      </c>
      <c r="B48" s="441" t="s">
        <v>597</v>
      </c>
      <c r="C48" s="441"/>
      <c r="D48" s="441"/>
      <c r="E48" s="441"/>
      <c r="F48" s="442"/>
      <c r="G48" s="25" t="s">
        <v>68</v>
      </c>
      <c r="H48" s="83" t="s">
        <v>306</v>
      </c>
      <c r="I48" s="25" t="s">
        <v>69</v>
      </c>
      <c r="J48" s="83" t="s">
        <v>306</v>
      </c>
      <c r="K48" s="25" t="s">
        <v>73</v>
      </c>
      <c r="L48" s="169" t="s">
        <v>306</v>
      </c>
      <c r="M48" s="175" t="s">
        <v>25</v>
      </c>
      <c r="N48" s="461" t="s">
        <v>306</v>
      </c>
      <c r="O48" s="461"/>
      <c r="P48" s="462"/>
      <c r="Q48" s="147"/>
    </row>
    <row r="49" spans="1:17" s="2" customFormat="1" ht="13.5" customHeight="1">
      <c r="A49" s="24" t="s">
        <v>70</v>
      </c>
      <c r="B49" s="385" t="s">
        <v>598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6"/>
      <c r="Q49" s="147"/>
    </row>
    <row r="50" spans="1:17" s="38" customFormat="1" ht="11.25" customHeight="1">
      <c r="A50" s="460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147"/>
    </row>
    <row r="51" spans="1:17" s="2" customFormat="1" ht="13.5" customHeight="1">
      <c r="A51" s="24" t="s">
        <v>67</v>
      </c>
      <c r="B51" s="441" t="s">
        <v>599</v>
      </c>
      <c r="C51" s="441"/>
      <c r="D51" s="441"/>
      <c r="E51" s="441"/>
      <c r="F51" s="442"/>
      <c r="G51" s="25" t="s">
        <v>68</v>
      </c>
      <c r="H51" s="83">
        <v>41334</v>
      </c>
      <c r="I51" s="25" t="s">
        <v>69</v>
      </c>
      <c r="J51" s="83">
        <v>42064</v>
      </c>
      <c r="K51" s="25" t="s">
        <v>73</v>
      </c>
      <c r="L51" s="169" t="s">
        <v>306</v>
      </c>
      <c r="M51" s="175" t="s">
        <v>25</v>
      </c>
      <c r="N51" s="461" t="s">
        <v>306</v>
      </c>
      <c r="O51" s="461"/>
      <c r="P51" s="462"/>
      <c r="Q51" s="147"/>
    </row>
    <row r="52" spans="1:17" s="2" customFormat="1" ht="13.5" customHeight="1">
      <c r="A52" s="24" t="s">
        <v>70</v>
      </c>
      <c r="B52" s="385" t="s">
        <v>439</v>
      </c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6"/>
      <c r="Q52" s="147"/>
    </row>
    <row r="53" spans="1:17" s="38" customFormat="1" ht="11.25" customHeight="1">
      <c r="A53" s="460"/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147"/>
    </row>
    <row r="54" spans="1:19" s="37" customFormat="1" ht="11.25" customHeight="1">
      <c r="A54" s="388" t="s">
        <v>609</v>
      </c>
      <c r="B54" s="387"/>
      <c r="C54" s="387"/>
      <c r="D54" s="387"/>
      <c r="E54" s="389"/>
      <c r="F54" s="464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147"/>
      <c r="R54" s="36"/>
      <c r="S54" s="36"/>
    </row>
    <row r="55" spans="1:17" s="2" customFormat="1" ht="13.5" customHeight="1">
      <c r="A55" s="24" t="s">
        <v>67</v>
      </c>
      <c r="B55" s="441" t="s">
        <v>624</v>
      </c>
      <c r="C55" s="441"/>
      <c r="D55" s="441"/>
      <c r="E55" s="441"/>
      <c r="F55" s="442"/>
      <c r="G55" s="25" t="s">
        <v>68</v>
      </c>
      <c r="H55" s="83">
        <v>41715</v>
      </c>
      <c r="I55" s="25" t="s">
        <v>69</v>
      </c>
      <c r="J55" s="83" t="s">
        <v>306</v>
      </c>
      <c r="K55" s="25" t="s">
        <v>73</v>
      </c>
      <c r="L55" s="169" t="s">
        <v>287</v>
      </c>
      <c r="M55" s="175" t="s">
        <v>25</v>
      </c>
      <c r="N55" s="461" t="s">
        <v>306</v>
      </c>
      <c r="O55" s="461"/>
      <c r="P55" s="462"/>
      <c r="Q55" s="147"/>
    </row>
    <row r="56" spans="1:17" s="2" customFormat="1" ht="13.5" customHeight="1">
      <c r="A56" s="24" t="s">
        <v>70</v>
      </c>
      <c r="B56" s="385" t="s">
        <v>625</v>
      </c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6"/>
      <c r="Q56" s="147"/>
    </row>
    <row r="57" spans="1:17" s="38" customFormat="1" ht="11.25" customHeight="1">
      <c r="A57" s="460"/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147"/>
    </row>
    <row r="58" spans="1:17" s="2" customFormat="1" ht="13.5" customHeight="1">
      <c r="A58" s="24" t="s">
        <v>67</v>
      </c>
      <c r="B58" s="441" t="s">
        <v>626</v>
      </c>
      <c r="C58" s="441"/>
      <c r="D58" s="441"/>
      <c r="E58" s="441"/>
      <c r="F58" s="442"/>
      <c r="G58" s="25" t="s">
        <v>68</v>
      </c>
      <c r="H58" s="83">
        <v>41498</v>
      </c>
      <c r="I58" s="25" t="s">
        <v>69</v>
      </c>
      <c r="J58" s="83" t="s">
        <v>306</v>
      </c>
      <c r="K58" s="25" t="s">
        <v>73</v>
      </c>
      <c r="L58" s="169" t="s">
        <v>287</v>
      </c>
      <c r="M58" s="175" t="s">
        <v>25</v>
      </c>
      <c r="N58" s="461" t="s">
        <v>306</v>
      </c>
      <c r="O58" s="461"/>
      <c r="P58" s="462"/>
      <c r="Q58" s="147"/>
    </row>
    <row r="59" spans="1:17" s="2" customFormat="1" ht="13.5" customHeight="1">
      <c r="A59" s="24" t="s">
        <v>70</v>
      </c>
      <c r="B59" s="385" t="s">
        <v>627</v>
      </c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6"/>
      <c r="Q59" s="147"/>
    </row>
    <row r="60" spans="1:17" s="38" customFormat="1" ht="11.25" customHeight="1">
      <c r="A60" s="460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147"/>
    </row>
    <row r="61" spans="1:17" s="2" customFormat="1" ht="13.5" customHeight="1">
      <c r="A61" s="24" t="s">
        <v>67</v>
      </c>
      <c r="B61" s="441" t="s">
        <v>628</v>
      </c>
      <c r="C61" s="441"/>
      <c r="D61" s="441"/>
      <c r="E61" s="441"/>
      <c r="F61" s="442"/>
      <c r="G61" s="25" t="s">
        <v>68</v>
      </c>
      <c r="H61" s="83">
        <v>41344</v>
      </c>
      <c r="I61" s="25" t="s">
        <v>69</v>
      </c>
      <c r="J61" s="83" t="s">
        <v>306</v>
      </c>
      <c r="K61" s="25" t="s">
        <v>73</v>
      </c>
      <c r="L61" s="169" t="s">
        <v>287</v>
      </c>
      <c r="M61" s="175" t="s">
        <v>25</v>
      </c>
      <c r="N61" s="461" t="s">
        <v>306</v>
      </c>
      <c r="O61" s="461"/>
      <c r="P61" s="462"/>
      <c r="Q61" s="147"/>
    </row>
    <row r="62" spans="1:17" s="2" customFormat="1" ht="13.5" customHeight="1">
      <c r="A62" s="24" t="s">
        <v>70</v>
      </c>
      <c r="B62" s="385" t="s">
        <v>629</v>
      </c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6"/>
      <c r="Q62" s="147"/>
    </row>
    <row r="63" spans="1:17" s="38" customFormat="1" ht="11.25" customHeight="1">
      <c r="A63" s="460"/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147"/>
    </row>
    <row r="64" spans="1:17" s="2" customFormat="1" ht="13.5" customHeight="1">
      <c r="A64" s="24" t="s">
        <v>67</v>
      </c>
      <c r="B64" s="441" t="s">
        <v>630</v>
      </c>
      <c r="C64" s="441"/>
      <c r="D64" s="441"/>
      <c r="E64" s="441"/>
      <c r="F64" s="442"/>
      <c r="G64" s="25" t="s">
        <v>68</v>
      </c>
      <c r="H64" s="83">
        <v>40756</v>
      </c>
      <c r="I64" s="25" t="s">
        <v>69</v>
      </c>
      <c r="J64" s="83" t="s">
        <v>306</v>
      </c>
      <c r="K64" s="25" t="s">
        <v>73</v>
      </c>
      <c r="L64" s="169" t="s">
        <v>287</v>
      </c>
      <c r="M64" s="175" t="s">
        <v>25</v>
      </c>
      <c r="N64" s="461" t="s">
        <v>306</v>
      </c>
      <c r="O64" s="461"/>
      <c r="P64" s="462"/>
      <c r="Q64" s="147"/>
    </row>
    <row r="65" spans="1:17" s="2" customFormat="1" ht="13.5" customHeight="1">
      <c r="A65" s="24" t="s">
        <v>70</v>
      </c>
      <c r="B65" s="385" t="s">
        <v>631</v>
      </c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6"/>
      <c r="Q65" s="147"/>
    </row>
    <row r="66" spans="1:19" s="37" customFormat="1" ht="11.25" customHeight="1">
      <c r="A66" s="388" t="s">
        <v>681</v>
      </c>
      <c r="B66" s="387"/>
      <c r="C66" s="387"/>
      <c r="D66" s="387"/>
      <c r="E66" s="389"/>
      <c r="F66" s="464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147"/>
      <c r="R66" s="36"/>
      <c r="S66" s="36"/>
    </row>
    <row r="67" spans="1:17" s="2" customFormat="1" ht="13.5" customHeight="1">
      <c r="A67" s="24" t="s">
        <v>67</v>
      </c>
      <c r="B67" s="441" t="s">
        <v>697</v>
      </c>
      <c r="C67" s="441"/>
      <c r="D67" s="441"/>
      <c r="E67" s="441"/>
      <c r="F67" s="442"/>
      <c r="G67" s="25" t="s">
        <v>68</v>
      </c>
      <c r="H67" s="83">
        <v>41557</v>
      </c>
      <c r="I67" s="25" t="s">
        <v>69</v>
      </c>
      <c r="J67" s="83">
        <v>41872</v>
      </c>
      <c r="K67" s="25" t="s">
        <v>73</v>
      </c>
      <c r="L67" s="169" t="s">
        <v>287</v>
      </c>
      <c r="M67" s="175" t="s">
        <v>25</v>
      </c>
      <c r="N67" s="461" t="s">
        <v>306</v>
      </c>
      <c r="O67" s="461"/>
      <c r="P67" s="462"/>
      <c r="Q67" s="147"/>
    </row>
    <row r="68" spans="1:17" s="2" customFormat="1" ht="13.5" customHeight="1">
      <c r="A68" s="24" t="s">
        <v>70</v>
      </c>
      <c r="B68" s="385" t="s">
        <v>698</v>
      </c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6"/>
      <c r="Q68" s="147"/>
    </row>
    <row r="69" spans="1:17" s="2" customFormat="1" ht="13.5" customHeight="1">
      <c r="A69" s="24"/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6"/>
      <c r="Q69" s="147"/>
    </row>
    <row r="70" spans="1:19" s="37" customFormat="1" ht="11.25" customHeight="1">
      <c r="A70" s="388" t="s">
        <v>781</v>
      </c>
      <c r="B70" s="387"/>
      <c r="C70" s="387"/>
      <c r="D70" s="387"/>
      <c r="E70" s="389"/>
      <c r="F70" s="464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147"/>
      <c r="R70" s="36"/>
      <c r="S70" s="36"/>
    </row>
    <row r="71" spans="1:17" s="2" customFormat="1" ht="13.5" customHeight="1">
      <c r="A71" s="24" t="s">
        <v>67</v>
      </c>
      <c r="B71" s="441" t="s">
        <v>799</v>
      </c>
      <c r="C71" s="441"/>
      <c r="D71" s="441"/>
      <c r="E71" s="441"/>
      <c r="F71" s="442"/>
      <c r="G71" s="25" t="s">
        <v>68</v>
      </c>
      <c r="H71" s="83">
        <v>41491</v>
      </c>
      <c r="I71" s="25" t="s">
        <v>69</v>
      </c>
      <c r="J71" s="83">
        <v>41859</v>
      </c>
      <c r="K71" s="25" t="s">
        <v>73</v>
      </c>
      <c r="L71" s="169" t="s">
        <v>287</v>
      </c>
      <c r="M71" s="175" t="s">
        <v>25</v>
      </c>
      <c r="N71" s="461" t="s">
        <v>306</v>
      </c>
      <c r="O71" s="461"/>
      <c r="P71" s="462"/>
      <c r="Q71" s="147"/>
    </row>
    <row r="72" spans="1:17" s="2" customFormat="1" ht="13.5" customHeight="1">
      <c r="A72" s="24" t="s">
        <v>70</v>
      </c>
      <c r="B72" s="385" t="s">
        <v>800</v>
      </c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6"/>
      <c r="Q72" s="147"/>
    </row>
    <row r="73" spans="1:17" s="38" customFormat="1" ht="11.25" customHeight="1">
      <c r="A73" s="460"/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147"/>
    </row>
    <row r="74" spans="1:19" s="37" customFormat="1" ht="11.25" customHeight="1">
      <c r="A74" s="388" t="s">
        <v>860</v>
      </c>
      <c r="B74" s="387"/>
      <c r="C74" s="387"/>
      <c r="D74" s="387"/>
      <c r="E74" s="389"/>
      <c r="F74" s="464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147"/>
      <c r="R74" s="36"/>
      <c r="S74" s="36"/>
    </row>
    <row r="75" spans="1:17" s="2" customFormat="1" ht="13.5" customHeight="1">
      <c r="A75" s="24" t="s">
        <v>67</v>
      </c>
      <c r="B75" s="441" t="s">
        <v>874</v>
      </c>
      <c r="C75" s="441"/>
      <c r="D75" s="441"/>
      <c r="E75" s="441"/>
      <c r="F75" s="442"/>
      <c r="G75" s="25" t="s">
        <v>68</v>
      </c>
      <c r="H75" s="83">
        <v>41699</v>
      </c>
      <c r="I75" s="25" t="s">
        <v>69</v>
      </c>
      <c r="J75" s="83" t="s">
        <v>306</v>
      </c>
      <c r="K75" s="25" t="s">
        <v>73</v>
      </c>
      <c r="L75" s="169" t="s">
        <v>306</v>
      </c>
      <c r="M75" s="175" t="s">
        <v>25</v>
      </c>
      <c r="N75" s="461" t="s">
        <v>306</v>
      </c>
      <c r="O75" s="461"/>
      <c r="P75" s="462"/>
      <c r="Q75" s="147"/>
    </row>
    <row r="76" spans="1:17" s="2" customFormat="1" ht="13.5" customHeight="1">
      <c r="A76" s="24" t="s">
        <v>70</v>
      </c>
      <c r="B76" s="385" t="s">
        <v>439</v>
      </c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6"/>
      <c r="Q76" s="147"/>
    </row>
    <row r="77" spans="1:17" s="38" customFormat="1" ht="11.25" customHeight="1">
      <c r="A77" s="463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147"/>
    </row>
    <row r="78" spans="1:19" s="37" customFormat="1" ht="11.25" customHeight="1">
      <c r="A78" s="388" t="s">
        <v>921</v>
      </c>
      <c r="B78" s="387"/>
      <c r="C78" s="387"/>
      <c r="D78" s="387"/>
      <c r="E78" s="389"/>
      <c r="F78" s="464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147"/>
      <c r="R78" s="36"/>
      <c r="S78" s="36"/>
    </row>
    <row r="79" spans="1:17" s="2" customFormat="1" ht="13.5" customHeight="1">
      <c r="A79" s="24" t="s">
        <v>67</v>
      </c>
      <c r="B79" s="441" t="s">
        <v>941</v>
      </c>
      <c r="C79" s="441"/>
      <c r="D79" s="441"/>
      <c r="E79" s="441"/>
      <c r="F79" s="442"/>
      <c r="G79" s="25" t="s">
        <v>68</v>
      </c>
      <c r="H79" s="83">
        <v>41347</v>
      </c>
      <c r="I79" s="25" t="s">
        <v>69</v>
      </c>
      <c r="J79" s="83">
        <v>42807</v>
      </c>
      <c r="K79" s="25" t="s">
        <v>73</v>
      </c>
      <c r="L79" s="169" t="s">
        <v>287</v>
      </c>
      <c r="M79" s="175" t="s">
        <v>25</v>
      </c>
      <c r="N79" s="461" t="s">
        <v>306</v>
      </c>
      <c r="O79" s="461"/>
      <c r="P79" s="462"/>
      <c r="Q79" s="147"/>
    </row>
    <row r="80" spans="1:17" s="2" customFormat="1" ht="13.5" customHeight="1">
      <c r="A80" s="24" t="s">
        <v>70</v>
      </c>
      <c r="B80" s="385" t="s">
        <v>942</v>
      </c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6"/>
      <c r="Q80" s="147"/>
    </row>
    <row r="81" spans="1:17" s="38" customFormat="1" ht="11.25" customHeight="1">
      <c r="A81" s="460"/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147"/>
    </row>
    <row r="82" spans="1:17" s="2" customFormat="1" ht="13.5" customHeight="1">
      <c r="A82" s="24" t="s">
        <v>67</v>
      </c>
      <c r="B82" s="441" t="s">
        <v>943</v>
      </c>
      <c r="C82" s="441"/>
      <c r="D82" s="441"/>
      <c r="E82" s="441"/>
      <c r="F82" s="442"/>
      <c r="G82" s="25" t="s">
        <v>68</v>
      </c>
      <c r="H82" s="83">
        <v>41462</v>
      </c>
      <c r="I82" s="25" t="s">
        <v>69</v>
      </c>
      <c r="J82" s="83" t="s">
        <v>945</v>
      </c>
      <c r="K82" s="25" t="s">
        <v>73</v>
      </c>
      <c r="L82" s="169" t="s">
        <v>287</v>
      </c>
      <c r="M82" s="175" t="s">
        <v>25</v>
      </c>
      <c r="N82" s="461" t="s">
        <v>306</v>
      </c>
      <c r="O82" s="461"/>
      <c r="P82" s="462"/>
      <c r="Q82" s="147"/>
    </row>
    <row r="83" spans="1:17" s="2" customFormat="1" ht="13.5" customHeight="1">
      <c r="A83" s="24" t="s">
        <v>70</v>
      </c>
      <c r="B83" s="385" t="s">
        <v>944</v>
      </c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6"/>
      <c r="Q83" s="147"/>
    </row>
    <row r="84" spans="1:17" s="38" customFormat="1" ht="11.25" customHeight="1">
      <c r="A84" s="460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147"/>
    </row>
    <row r="85" spans="1:19" s="37" customFormat="1" ht="11.25" customHeight="1">
      <c r="A85" s="388" t="s">
        <v>949</v>
      </c>
      <c r="B85" s="387"/>
      <c r="C85" s="387"/>
      <c r="D85" s="387"/>
      <c r="E85" s="389"/>
      <c r="F85" s="464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147"/>
      <c r="R85" s="36"/>
      <c r="S85" s="36"/>
    </row>
    <row r="86" spans="1:17" s="2" customFormat="1" ht="13.5" customHeight="1">
      <c r="A86" s="24" t="s">
        <v>67</v>
      </c>
      <c r="B86" s="441" t="s">
        <v>774</v>
      </c>
      <c r="C86" s="441"/>
      <c r="D86" s="441"/>
      <c r="E86" s="441"/>
      <c r="F86" s="442"/>
      <c r="G86" s="25" t="s">
        <v>68</v>
      </c>
      <c r="H86" s="83">
        <v>40756</v>
      </c>
      <c r="I86" s="25" t="s">
        <v>69</v>
      </c>
      <c r="J86" s="83">
        <v>41887</v>
      </c>
      <c r="K86" s="25" t="s">
        <v>73</v>
      </c>
      <c r="L86" s="169" t="s">
        <v>306</v>
      </c>
      <c r="M86" s="175" t="s">
        <v>25</v>
      </c>
      <c r="N86" s="461" t="s">
        <v>306</v>
      </c>
      <c r="O86" s="461"/>
      <c r="P86" s="462"/>
      <c r="Q86" s="147"/>
    </row>
    <row r="87" spans="1:17" s="2" customFormat="1" ht="13.5" customHeight="1">
      <c r="A87" s="24" t="s">
        <v>70</v>
      </c>
      <c r="B87" s="385" t="s">
        <v>973</v>
      </c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6"/>
      <c r="Q87" s="147"/>
    </row>
    <row r="88" spans="1:17" s="38" customFormat="1" ht="11.25" customHeight="1">
      <c r="A88" s="460"/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147"/>
    </row>
    <row r="89" spans="1:19" s="37" customFormat="1" ht="11.25" customHeight="1">
      <c r="A89" s="388" t="s">
        <v>989</v>
      </c>
      <c r="B89" s="387"/>
      <c r="C89" s="387"/>
      <c r="D89" s="387"/>
      <c r="E89" s="389"/>
      <c r="F89" s="464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147"/>
      <c r="R89" s="36"/>
      <c r="S89" s="36"/>
    </row>
    <row r="90" spans="1:17" s="2" customFormat="1" ht="13.5" customHeight="1">
      <c r="A90" s="24" t="s">
        <v>67</v>
      </c>
      <c r="B90" s="441" t="s">
        <v>991</v>
      </c>
      <c r="C90" s="441"/>
      <c r="D90" s="441"/>
      <c r="E90" s="441"/>
      <c r="F90" s="442"/>
      <c r="G90" s="25" t="s">
        <v>68</v>
      </c>
      <c r="H90" s="83">
        <v>41862</v>
      </c>
      <c r="I90" s="25" t="s">
        <v>69</v>
      </c>
      <c r="J90" s="83">
        <v>42339</v>
      </c>
      <c r="K90" s="25" t="s">
        <v>73</v>
      </c>
      <c r="L90" s="169" t="s">
        <v>433</v>
      </c>
      <c r="M90" s="175" t="s">
        <v>25</v>
      </c>
      <c r="N90" s="461" t="s">
        <v>306</v>
      </c>
      <c r="O90" s="461"/>
      <c r="P90" s="462"/>
      <c r="Q90" s="147"/>
    </row>
    <row r="91" spans="1:17" s="2" customFormat="1" ht="13.5" customHeight="1">
      <c r="A91" s="24" t="s">
        <v>70</v>
      </c>
      <c r="B91" s="385" t="s">
        <v>992</v>
      </c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6"/>
      <c r="Q91" s="147"/>
    </row>
    <row r="92" spans="1:17" s="38" customFormat="1" ht="11.25" customHeight="1">
      <c r="A92" s="460"/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147"/>
    </row>
    <row r="93" spans="1:19" s="37" customFormat="1" ht="11.25" customHeight="1">
      <c r="A93" s="388" t="s">
        <v>176</v>
      </c>
      <c r="B93" s="387"/>
      <c r="C93" s="387"/>
      <c r="D93" s="387"/>
      <c r="E93" s="389"/>
      <c r="F93" s="464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147"/>
      <c r="R93" s="36"/>
      <c r="S93" s="36"/>
    </row>
    <row r="94" spans="1:17" s="2" customFormat="1" ht="13.5" customHeight="1">
      <c r="A94" s="24" t="s">
        <v>67</v>
      </c>
      <c r="B94" s="441" t="s">
        <v>1012</v>
      </c>
      <c r="C94" s="441"/>
      <c r="D94" s="441"/>
      <c r="E94" s="441"/>
      <c r="F94" s="442"/>
      <c r="G94" s="25" t="s">
        <v>68</v>
      </c>
      <c r="H94" s="83">
        <v>41974</v>
      </c>
      <c r="I94" s="25" t="s">
        <v>69</v>
      </c>
      <c r="J94" s="83">
        <v>41973</v>
      </c>
      <c r="K94" s="25" t="s">
        <v>73</v>
      </c>
      <c r="L94" s="169" t="s">
        <v>287</v>
      </c>
      <c r="M94" s="175" t="s">
        <v>25</v>
      </c>
      <c r="N94" s="461" t="s">
        <v>306</v>
      </c>
      <c r="O94" s="461"/>
      <c r="P94" s="462"/>
      <c r="Q94" s="147"/>
    </row>
    <row r="95" spans="1:17" s="2" customFormat="1" ht="13.5" customHeight="1">
      <c r="A95" s="24" t="s">
        <v>70</v>
      </c>
      <c r="B95" s="385" t="s">
        <v>1013</v>
      </c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6"/>
      <c r="Q95" s="147"/>
    </row>
    <row r="96" spans="1:17" s="38" customFormat="1" ht="11.25" customHeight="1">
      <c r="A96" s="460"/>
      <c r="B96" s="460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147"/>
    </row>
    <row r="97" spans="1:17" s="2" customFormat="1" ht="13.5" customHeight="1">
      <c r="A97" s="24" t="s">
        <v>67</v>
      </c>
      <c r="B97" s="441" t="s">
        <v>1014</v>
      </c>
      <c r="C97" s="441"/>
      <c r="D97" s="441"/>
      <c r="E97" s="441"/>
      <c r="F97" s="442"/>
      <c r="G97" s="25" t="s">
        <v>68</v>
      </c>
      <c r="H97" s="83">
        <v>41852</v>
      </c>
      <c r="I97" s="25" t="s">
        <v>69</v>
      </c>
      <c r="J97" s="83" t="s">
        <v>306</v>
      </c>
      <c r="K97" s="25" t="s">
        <v>73</v>
      </c>
      <c r="L97" s="169" t="s">
        <v>306</v>
      </c>
      <c r="M97" s="175" t="s">
        <v>25</v>
      </c>
      <c r="N97" s="461" t="s">
        <v>306</v>
      </c>
      <c r="O97" s="461"/>
      <c r="P97" s="462"/>
      <c r="Q97" s="147"/>
    </row>
    <row r="98" spans="1:17" s="2" customFormat="1" ht="13.5" customHeight="1">
      <c r="A98" s="24" t="s">
        <v>70</v>
      </c>
      <c r="B98" s="385" t="s">
        <v>1015</v>
      </c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6"/>
      <c r="Q98" s="147"/>
    </row>
    <row r="99" spans="1:17" s="38" customFormat="1" ht="11.25" customHeight="1">
      <c r="A99" s="463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147"/>
    </row>
    <row r="100" spans="1:19" s="37" customFormat="1" ht="11.25" customHeight="1">
      <c r="A100" s="388" t="s">
        <v>1022</v>
      </c>
      <c r="B100" s="387"/>
      <c r="C100" s="387"/>
      <c r="D100" s="387"/>
      <c r="E100" s="389"/>
      <c r="F100" s="464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147"/>
      <c r="R100" s="36"/>
      <c r="S100" s="36"/>
    </row>
    <row r="101" spans="1:17" s="2" customFormat="1" ht="13.5" customHeight="1">
      <c r="A101" s="24" t="s">
        <v>67</v>
      </c>
      <c r="B101" s="441" t="s">
        <v>1058</v>
      </c>
      <c r="C101" s="441"/>
      <c r="D101" s="441"/>
      <c r="E101" s="441"/>
      <c r="F101" s="442"/>
      <c r="G101" s="25" t="s">
        <v>68</v>
      </c>
      <c r="H101" s="83">
        <v>41501</v>
      </c>
      <c r="I101" s="25" t="s">
        <v>69</v>
      </c>
      <c r="J101" s="83" t="s">
        <v>306</v>
      </c>
      <c r="K101" s="25" t="s">
        <v>73</v>
      </c>
      <c r="L101" s="169" t="s">
        <v>287</v>
      </c>
      <c r="M101" s="175" t="s">
        <v>25</v>
      </c>
      <c r="N101" s="461" t="s">
        <v>306</v>
      </c>
      <c r="O101" s="461"/>
      <c r="P101" s="462"/>
      <c r="Q101" s="147"/>
    </row>
    <row r="102" spans="1:17" s="2" customFormat="1" ht="13.5" customHeight="1">
      <c r="A102" s="24" t="s">
        <v>70</v>
      </c>
      <c r="B102" s="385" t="s">
        <v>1059</v>
      </c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6"/>
      <c r="Q102" s="147"/>
    </row>
    <row r="103" spans="1:17" s="38" customFormat="1" ht="11.25" customHeight="1">
      <c r="A103" s="460"/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147"/>
    </row>
  </sheetData>
  <sheetProtection password="CEFE" sheet="1"/>
  <mergeCells count="148">
    <mergeCell ref="A88:P88"/>
    <mergeCell ref="B91:P91"/>
    <mergeCell ref="A92:P92"/>
    <mergeCell ref="A89:E89"/>
    <mergeCell ref="F89:P89"/>
    <mergeCell ref="B90:F90"/>
    <mergeCell ref="N90:P90"/>
    <mergeCell ref="A85:E85"/>
    <mergeCell ref="F85:P85"/>
    <mergeCell ref="B86:F86"/>
    <mergeCell ref="N86:P86"/>
    <mergeCell ref="B87:P87"/>
    <mergeCell ref="B82:F82"/>
    <mergeCell ref="N82:P82"/>
    <mergeCell ref="B83:P83"/>
    <mergeCell ref="A84:P84"/>
    <mergeCell ref="B80:P80"/>
    <mergeCell ref="A81:P81"/>
    <mergeCell ref="A78:E78"/>
    <mergeCell ref="F78:P78"/>
    <mergeCell ref="B79:F79"/>
    <mergeCell ref="N79:P79"/>
    <mergeCell ref="A74:E74"/>
    <mergeCell ref="F74:P74"/>
    <mergeCell ref="B75:F75"/>
    <mergeCell ref="N75:P75"/>
    <mergeCell ref="B76:P76"/>
    <mergeCell ref="A77:P77"/>
    <mergeCell ref="A1:P1"/>
    <mergeCell ref="A4:P5"/>
    <mergeCell ref="A2:P2"/>
    <mergeCell ref="M3:N3"/>
    <mergeCell ref="A3:E3"/>
    <mergeCell ref="O3:P3"/>
    <mergeCell ref="F3:L3"/>
    <mergeCell ref="B72:P72"/>
    <mergeCell ref="A73:P73"/>
    <mergeCell ref="A70:E70"/>
    <mergeCell ref="F70:P70"/>
    <mergeCell ref="B71:F71"/>
    <mergeCell ref="N71:P71"/>
    <mergeCell ref="B69:P69"/>
    <mergeCell ref="B68:P68"/>
    <mergeCell ref="A66:E66"/>
    <mergeCell ref="F66:P66"/>
    <mergeCell ref="B67:F67"/>
    <mergeCell ref="N67:P67"/>
    <mergeCell ref="B64:F64"/>
    <mergeCell ref="N64:P64"/>
    <mergeCell ref="B65:P65"/>
    <mergeCell ref="B62:P62"/>
    <mergeCell ref="A63:P63"/>
    <mergeCell ref="B58:F58"/>
    <mergeCell ref="N58:P58"/>
    <mergeCell ref="B59:P59"/>
    <mergeCell ref="A60:P60"/>
    <mergeCell ref="B56:P56"/>
    <mergeCell ref="A57:P57"/>
    <mergeCell ref="A54:E54"/>
    <mergeCell ref="F54:P54"/>
    <mergeCell ref="B61:F61"/>
    <mergeCell ref="N61:P61"/>
    <mergeCell ref="B55:F55"/>
    <mergeCell ref="N55:P55"/>
    <mergeCell ref="B51:F51"/>
    <mergeCell ref="N51:P51"/>
    <mergeCell ref="B52:P52"/>
    <mergeCell ref="A53:P53"/>
    <mergeCell ref="B48:F48"/>
    <mergeCell ref="N48:P48"/>
    <mergeCell ref="B49:P49"/>
    <mergeCell ref="A50:P50"/>
    <mergeCell ref="A47:E47"/>
    <mergeCell ref="F47:P47"/>
    <mergeCell ref="B45:P45"/>
    <mergeCell ref="A46:P46"/>
    <mergeCell ref="B44:F44"/>
    <mergeCell ref="N44:P44"/>
    <mergeCell ref="A42:P42"/>
    <mergeCell ref="B41:P41"/>
    <mergeCell ref="A43:E43"/>
    <mergeCell ref="F43:P43"/>
    <mergeCell ref="B38:P38"/>
    <mergeCell ref="A39:P39"/>
    <mergeCell ref="B40:F40"/>
    <mergeCell ref="N40:P40"/>
    <mergeCell ref="B35:P35"/>
    <mergeCell ref="A36:P36"/>
    <mergeCell ref="B37:F37"/>
    <mergeCell ref="N37:P37"/>
    <mergeCell ref="B32:P32"/>
    <mergeCell ref="A33:P33"/>
    <mergeCell ref="B34:F34"/>
    <mergeCell ref="N34:P34"/>
    <mergeCell ref="B31:F31"/>
    <mergeCell ref="N31:P31"/>
    <mergeCell ref="A27:E27"/>
    <mergeCell ref="F27:P27"/>
    <mergeCell ref="B28:F28"/>
    <mergeCell ref="N28:P28"/>
    <mergeCell ref="B29:P29"/>
    <mergeCell ref="A30:P30"/>
    <mergeCell ref="B25:P25"/>
    <mergeCell ref="A26:P26"/>
    <mergeCell ref="A23:P23"/>
    <mergeCell ref="B24:F24"/>
    <mergeCell ref="N24:P24"/>
    <mergeCell ref="A20:E20"/>
    <mergeCell ref="F20:P20"/>
    <mergeCell ref="B21:F21"/>
    <mergeCell ref="N21:P21"/>
    <mergeCell ref="B18:P18"/>
    <mergeCell ref="A6:E6"/>
    <mergeCell ref="F6:P6"/>
    <mergeCell ref="B7:F7"/>
    <mergeCell ref="N7:P7"/>
    <mergeCell ref="A10:E10"/>
    <mergeCell ref="F10:P10"/>
    <mergeCell ref="B11:F11"/>
    <mergeCell ref="N11:P11"/>
    <mergeCell ref="A93:E93"/>
    <mergeCell ref="B94:F94"/>
    <mergeCell ref="N94:P94"/>
    <mergeCell ref="B95:P95"/>
    <mergeCell ref="A96:P96"/>
    <mergeCell ref="A13:P13"/>
    <mergeCell ref="B14:F14"/>
    <mergeCell ref="N14:P14"/>
    <mergeCell ref="B22:P22"/>
    <mergeCell ref="A16:P16"/>
    <mergeCell ref="F93:P93"/>
    <mergeCell ref="A100:E100"/>
    <mergeCell ref="F100:P100"/>
    <mergeCell ref="B12:P12"/>
    <mergeCell ref="B8:P8"/>
    <mergeCell ref="A9:P9"/>
    <mergeCell ref="B15:P15"/>
    <mergeCell ref="A19:P19"/>
    <mergeCell ref="B17:F17"/>
    <mergeCell ref="N17:P17"/>
    <mergeCell ref="B102:P102"/>
    <mergeCell ref="A103:P103"/>
    <mergeCell ref="B101:F101"/>
    <mergeCell ref="N101:P101"/>
    <mergeCell ref="B97:F97"/>
    <mergeCell ref="N97:P97"/>
    <mergeCell ref="B98:P98"/>
    <mergeCell ref="A99:P9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92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60"/>
    </row>
    <row r="2" spans="1:17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60"/>
    </row>
    <row r="3" spans="1:17" ht="13.5" thickBot="1">
      <c r="A3" s="391" t="s">
        <v>86</v>
      </c>
      <c r="B3" s="392"/>
      <c r="C3" s="392"/>
      <c r="D3" s="393"/>
      <c r="E3" s="400"/>
      <c r="F3" s="401"/>
      <c r="G3" s="401"/>
      <c r="H3" s="401"/>
      <c r="I3" s="401"/>
      <c r="J3" s="401"/>
      <c r="K3" s="401"/>
      <c r="L3" s="401"/>
      <c r="M3" s="398" t="s">
        <v>74</v>
      </c>
      <c r="N3" s="399"/>
      <c r="O3" s="396" t="s">
        <v>301</v>
      </c>
      <c r="P3" s="397"/>
      <c r="Q3" s="60"/>
    </row>
    <row r="4" spans="1:17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60"/>
    </row>
    <row r="5" spans="1:17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60"/>
    </row>
    <row r="6" spans="1:19" s="8" customFormat="1" ht="12.75">
      <c r="A6" s="388" t="s">
        <v>153</v>
      </c>
      <c r="B6" s="387"/>
      <c r="C6" s="387"/>
      <c r="D6" s="387"/>
      <c r="E6" s="389"/>
      <c r="F6" s="464"/>
      <c r="G6" s="465"/>
      <c r="H6" s="465"/>
      <c r="I6" s="465"/>
      <c r="J6" s="465"/>
      <c r="K6" s="465"/>
      <c r="L6" s="465"/>
      <c r="M6" s="465"/>
      <c r="N6" s="465"/>
      <c r="O6" s="465"/>
      <c r="P6" s="465"/>
      <c r="Q6"/>
      <c r="R6" s="22"/>
      <c r="S6" s="22"/>
    </row>
    <row r="7" spans="1:17" s="1" customFormat="1" ht="13.5" customHeight="1">
      <c r="A7" s="24" t="s">
        <v>67</v>
      </c>
      <c r="B7" s="441" t="s">
        <v>324</v>
      </c>
      <c r="C7" s="441"/>
      <c r="D7" s="441"/>
      <c r="E7" s="441"/>
      <c r="F7" s="442"/>
      <c r="G7" s="25" t="s">
        <v>68</v>
      </c>
      <c r="H7" s="82">
        <v>41771</v>
      </c>
      <c r="I7" s="25" t="s">
        <v>69</v>
      </c>
      <c r="J7" s="82">
        <v>41894</v>
      </c>
      <c r="K7" s="25" t="s">
        <v>73</v>
      </c>
      <c r="L7" s="469" t="s">
        <v>326</v>
      </c>
      <c r="M7" s="469"/>
      <c r="N7" s="106" t="s">
        <v>24</v>
      </c>
      <c r="O7" s="469" t="s">
        <v>327</v>
      </c>
      <c r="P7" s="470"/>
      <c r="Q7"/>
    </row>
    <row r="8" spans="1:17" s="1" customFormat="1" ht="13.5" customHeight="1">
      <c r="A8" s="24" t="s">
        <v>70</v>
      </c>
      <c r="B8" s="418" t="s">
        <v>325</v>
      </c>
      <c r="C8" s="418"/>
      <c r="D8" s="418"/>
      <c r="E8" s="418"/>
      <c r="F8" s="418"/>
      <c r="G8" s="418"/>
      <c r="H8" s="418"/>
      <c r="I8" s="418"/>
      <c r="J8" s="86" t="s">
        <v>25</v>
      </c>
      <c r="K8" s="418" t="s">
        <v>48</v>
      </c>
      <c r="L8" s="418"/>
      <c r="M8" s="418"/>
      <c r="N8" s="418"/>
      <c r="O8" s="418"/>
      <c r="P8" s="418"/>
      <c r="Q8"/>
    </row>
    <row r="9" spans="1:16" ht="12.75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</row>
    <row r="10" spans="1:19" s="8" customFormat="1" ht="12.75">
      <c r="A10" s="388" t="s">
        <v>335</v>
      </c>
      <c r="B10" s="387"/>
      <c r="C10" s="387"/>
      <c r="D10" s="387"/>
      <c r="E10" s="389"/>
      <c r="F10" s="464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/>
      <c r="R10" s="22"/>
      <c r="S10" s="22"/>
    </row>
    <row r="11" spans="1:17" s="1" customFormat="1" ht="13.5" customHeight="1">
      <c r="A11" s="24" t="s">
        <v>67</v>
      </c>
      <c r="B11" s="441" t="s">
        <v>339</v>
      </c>
      <c r="C11" s="441"/>
      <c r="D11" s="441"/>
      <c r="E11" s="441"/>
      <c r="F11" s="442"/>
      <c r="G11" s="25" t="s">
        <v>68</v>
      </c>
      <c r="H11" s="82">
        <v>41771</v>
      </c>
      <c r="I11" s="25" t="s">
        <v>69</v>
      </c>
      <c r="J11" s="82" t="s">
        <v>306</v>
      </c>
      <c r="K11" s="25" t="s">
        <v>73</v>
      </c>
      <c r="L11" s="469" t="s">
        <v>306</v>
      </c>
      <c r="M11" s="469"/>
      <c r="N11" s="106" t="s">
        <v>24</v>
      </c>
      <c r="O11" s="469" t="s">
        <v>343</v>
      </c>
      <c r="P11" s="470"/>
      <c r="Q11"/>
    </row>
    <row r="12" spans="1:17" s="1" customFormat="1" ht="13.5" customHeight="1">
      <c r="A12" s="24" t="s">
        <v>70</v>
      </c>
      <c r="B12" s="418" t="s">
        <v>340</v>
      </c>
      <c r="C12" s="418"/>
      <c r="D12" s="418"/>
      <c r="E12" s="418"/>
      <c r="F12" s="418"/>
      <c r="G12" s="418"/>
      <c r="H12" s="418"/>
      <c r="I12" s="418"/>
      <c r="J12" s="86" t="s">
        <v>25</v>
      </c>
      <c r="K12" s="418" t="s">
        <v>48</v>
      </c>
      <c r="L12" s="418"/>
      <c r="M12" s="418"/>
      <c r="N12" s="418"/>
      <c r="O12" s="418"/>
      <c r="P12" s="418"/>
      <c r="Q12"/>
    </row>
    <row r="13" spans="1:16" ht="12.75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</row>
    <row r="14" spans="1:17" s="1" customFormat="1" ht="13.5" customHeight="1">
      <c r="A14" s="24" t="s">
        <v>67</v>
      </c>
      <c r="B14" s="441" t="s">
        <v>341</v>
      </c>
      <c r="C14" s="441"/>
      <c r="D14" s="441"/>
      <c r="E14" s="441"/>
      <c r="F14" s="442"/>
      <c r="G14" s="25" t="s">
        <v>68</v>
      </c>
      <c r="H14" s="82">
        <v>41771</v>
      </c>
      <c r="I14" s="25" t="s">
        <v>69</v>
      </c>
      <c r="J14" s="82" t="s">
        <v>306</v>
      </c>
      <c r="K14" s="25" t="s">
        <v>73</v>
      </c>
      <c r="L14" s="469" t="s">
        <v>306</v>
      </c>
      <c r="M14" s="469"/>
      <c r="N14" s="106" t="s">
        <v>24</v>
      </c>
      <c r="O14" s="469" t="s">
        <v>343</v>
      </c>
      <c r="P14" s="470"/>
      <c r="Q14"/>
    </row>
    <row r="15" spans="1:17" s="1" customFormat="1" ht="13.5" customHeight="1">
      <c r="A15" s="24" t="s">
        <v>70</v>
      </c>
      <c r="B15" s="418" t="s">
        <v>342</v>
      </c>
      <c r="C15" s="418"/>
      <c r="D15" s="418"/>
      <c r="E15" s="418"/>
      <c r="F15" s="418"/>
      <c r="G15" s="418"/>
      <c r="H15" s="418"/>
      <c r="I15" s="418"/>
      <c r="J15" s="86" t="s">
        <v>25</v>
      </c>
      <c r="K15" s="418" t="s">
        <v>48</v>
      </c>
      <c r="L15" s="418"/>
      <c r="M15" s="418"/>
      <c r="N15" s="418"/>
      <c r="O15" s="418"/>
      <c r="P15" s="418"/>
      <c r="Q15"/>
    </row>
    <row r="16" spans="1:16" ht="12.75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</row>
    <row r="17" spans="1:19" s="8" customFormat="1" ht="12.75">
      <c r="A17" s="388" t="s">
        <v>155</v>
      </c>
      <c r="B17" s="387"/>
      <c r="C17" s="387"/>
      <c r="D17" s="387"/>
      <c r="E17" s="389"/>
      <c r="F17" s="464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/>
      <c r="R17" s="22"/>
      <c r="S17" s="22"/>
    </row>
    <row r="18" spans="1:17" s="1" customFormat="1" ht="13.5" customHeight="1">
      <c r="A18" s="24" t="s">
        <v>67</v>
      </c>
      <c r="B18" s="441" t="s">
        <v>379</v>
      </c>
      <c r="C18" s="441"/>
      <c r="D18" s="441"/>
      <c r="E18" s="441"/>
      <c r="F18" s="442"/>
      <c r="G18" s="25" t="s">
        <v>68</v>
      </c>
      <c r="H18" s="82">
        <v>41771</v>
      </c>
      <c r="I18" s="25" t="s">
        <v>69</v>
      </c>
      <c r="J18" s="82" t="s">
        <v>306</v>
      </c>
      <c r="K18" s="25" t="s">
        <v>73</v>
      </c>
      <c r="L18" s="469" t="s">
        <v>306</v>
      </c>
      <c r="M18" s="469"/>
      <c r="N18" s="106" t="s">
        <v>24</v>
      </c>
      <c r="O18" s="469" t="s">
        <v>343</v>
      </c>
      <c r="P18" s="470"/>
      <c r="Q18"/>
    </row>
    <row r="19" spans="1:17" s="1" customFormat="1" ht="13.5" customHeight="1">
      <c r="A19" s="24" t="s">
        <v>70</v>
      </c>
      <c r="B19" s="418" t="s">
        <v>380</v>
      </c>
      <c r="C19" s="418"/>
      <c r="D19" s="418"/>
      <c r="E19" s="418"/>
      <c r="F19" s="418"/>
      <c r="G19" s="418"/>
      <c r="H19" s="418"/>
      <c r="I19" s="418"/>
      <c r="J19" s="86" t="s">
        <v>25</v>
      </c>
      <c r="K19" s="418" t="s">
        <v>385</v>
      </c>
      <c r="L19" s="418"/>
      <c r="M19" s="418"/>
      <c r="N19" s="418"/>
      <c r="O19" s="418"/>
      <c r="P19" s="418"/>
      <c r="Q19"/>
    </row>
    <row r="20" spans="1:16" ht="12.75">
      <c r="A20" s="460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</row>
    <row r="21" spans="1:17" s="1" customFormat="1" ht="13.5" customHeight="1">
      <c r="A21" s="24" t="s">
        <v>67</v>
      </c>
      <c r="B21" s="441" t="s">
        <v>381</v>
      </c>
      <c r="C21" s="441"/>
      <c r="D21" s="441"/>
      <c r="E21" s="441"/>
      <c r="F21" s="442"/>
      <c r="G21" s="25" t="s">
        <v>68</v>
      </c>
      <c r="H21" s="82">
        <v>41771</v>
      </c>
      <c r="I21" s="25" t="s">
        <v>69</v>
      </c>
      <c r="J21" s="82" t="s">
        <v>306</v>
      </c>
      <c r="K21" s="25" t="s">
        <v>73</v>
      </c>
      <c r="L21" s="469" t="s">
        <v>306</v>
      </c>
      <c r="M21" s="469"/>
      <c r="N21" s="106" t="s">
        <v>24</v>
      </c>
      <c r="O21" s="469" t="s">
        <v>343</v>
      </c>
      <c r="P21" s="470"/>
      <c r="Q21"/>
    </row>
    <row r="22" spans="1:17" s="1" customFormat="1" ht="13.5" customHeight="1">
      <c r="A22" s="24" t="s">
        <v>70</v>
      </c>
      <c r="B22" s="418" t="s">
        <v>382</v>
      </c>
      <c r="C22" s="418"/>
      <c r="D22" s="418"/>
      <c r="E22" s="418"/>
      <c r="F22" s="418"/>
      <c r="G22" s="418"/>
      <c r="H22" s="418"/>
      <c r="I22" s="418"/>
      <c r="J22" s="86" t="s">
        <v>25</v>
      </c>
      <c r="K22" s="418" t="s">
        <v>385</v>
      </c>
      <c r="L22" s="418"/>
      <c r="M22" s="418"/>
      <c r="N22" s="418"/>
      <c r="O22" s="418"/>
      <c r="P22" s="418"/>
      <c r="Q22"/>
    </row>
    <row r="23" spans="1:16" ht="12.75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</row>
    <row r="24" spans="1:17" s="1" customFormat="1" ht="13.5" customHeight="1">
      <c r="A24" s="24" t="s">
        <v>67</v>
      </c>
      <c r="B24" s="441" t="s">
        <v>383</v>
      </c>
      <c r="C24" s="441"/>
      <c r="D24" s="441"/>
      <c r="E24" s="441"/>
      <c r="F24" s="442"/>
      <c r="G24" s="25" t="s">
        <v>68</v>
      </c>
      <c r="H24" s="82">
        <v>41771</v>
      </c>
      <c r="I24" s="25" t="s">
        <v>69</v>
      </c>
      <c r="J24" s="82" t="s">
        <v>306</v>
      </c>
      <c r="K24" s="25" t="s">
        <v>73</v>
      </c>
      <c r="L24" s="469" t="s">
        <v>306</v>
      </c>
      <c r="M24" s="469"/>
      <c r="N24" s="106" t="s">
        <v>24</v>
      </c>
      <c r="O24" s="469" t="s">
        <v>343</v>
      </c>
      <c r="P24" s="470"/>
      <c r="Q24"/>
    </row>
    <row r="25" spans="1:17" s="1" customFormat="1" ht="13.5" customHeight="1">
      <c r="A25" s="24" t="s">
        <v>70</v>
      </c>
      <c r="B25" s="418" t="s">
        <v>384</v>
      </c>
      <c r="C25" s="418"/>
      <c r="D25" s="418"/>
      <c r="E25" s="418"/>
      <c r="F25" s="418"/>
      <c r="G25" s="418"/>
      <c r="H25" s="418"/>
      <c r="I25" s="418"/>
      <c r="J25" s="86" t="s">
        <v>25</v>
      </c>
      <c r="K25" s="418" t="s">
        <v>386</v>
      </c>
      <c r="L25" s="418"/>
      <c r="M25" s="418"/>
      <c r="N25" s="418"/>
      <c r="O25" s="418"/>
      <c r="P25" s="418"/>
      <c r="Q25"/>
    </row>
    <row r="26" spans="1:16" ht="12.75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</row>
    <row r="27" spans="1:19" s="8" customFormat="1" ht="12.75">
      <c r="A27" s="388" t="s">
        <v>162</v>
      </c>
      <c r="B27" s="387"/>
      <c r="C27" s="387"/>
      <c r="D27" s="387"/>
      <c r="E27" s="389"/>
      <c r="F27" s="464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/>
      <c r="R27" s="22"/>
      <c r="S27" s="22"/>
    </row>
    <row r="28" spans="1:17" s="1" customFormat="1" ht="13.5" customHeight="1">
      <c r="A28" s="24" t="s">
        <v>67</v>
      </c>
      <c r="B28" s="441" t="s">
        <v>441</v>
      </c>
      <c r="C28" s="441"/>
      <c r="D28" s="441"/>
      <c r="E28" s="441"/>
      <c r="F28" s="442"/>
      <c r="G28" s="25" t="s">
        <v>68</v>
      </c>
      <c r="H28" s="82">
        <v>41779</v>
      </c>
      <c r="I28" s="25" t="s">
        <v>69</v>
      </c>
      <c r="J28" s="82">
        <v>41881</v>
      </c>
      <c r="K28" s="25" t="s">
        <v>73</v>
      </c>
      <c r="L28" s="469" t="s">
        <v>306</v>
      </c>
      <c r="M28" s="469"/>
      <c r="N28" s="106" t="s">
        <v>24</v>
      </c>
      <c r="O28" s="469" t="s">
        <v>327</v>
      </c>
      <c r="P28" s="470"/>
      <c r="Q28"/>
    </row>
    <row r="29" spans="1:17" s="1" customFormat="1" ht="13.5" customHeight="1">
      <c r="A29" s="24" t="s">
        <v>70</v>
      </c>
      <c r="B29" s="418" t="s">
        <v>442</v>
      </c>
      <c r="C29" s="418"/>
      <c r="D29" s="418"/>
      <c r="E29" s="418"/>
      <c r="F29" s="418"/>
      <c r="G29" s="418"/>
      <c r="H29" s="418"/>
      <c r="I29" s="418"/>
      <c r="J29" s="86" t="s">
        <v>25</v>
      </c>
      <c r="K29" s="418" t="s">
        <v>48</v>
      </c>
      <c r="L29" s="418"/>
      <c r="M29" s="418"/>
      <c r="N29" s="418"/>
      <c r="O29" s="418"/>
      <c r="P29" s="418"/>
      <c r="Q29"/>
    </row>
    <row r="30" spans="1:16" ht="12.75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</row>
    <row r="31" spans="1:19" s="8" customFormat="1" ht="12.75">
      <c r="A31" s="388" t="s">
        <v>163</v>
      </c>
      <c r="B31" s="387"/>
      <c r="C31" s="387"/>
      <c r="D31" s="387"/>
      <c r="E31" s="389"/>
      <c r="F31" s="464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/>
      <c r="R31" s="22"/>
      <c r="S31" s="22"/>
    </row>
    <row r="32" spans="1:17" s="1" customFormat="1" ht="13.5" customHeight="1">
      <c r="A32" s="24" t="s">
        <v>67</v>
      </c>
      <c r="B32" s="441" t="s">
        <v>461</v>
      </c>
      <c r="C32" s="441"/>
      <c r="D32" s="441"/>
      <c r="E32" s="441"/>
      <c r="F32" s="442"/>
      <c r="G32" s="25" t="s">
        <v>68</v>
      </c>
      <c r="H32" s="82" t="s">
        <v>467</v>
      </c>
      <c r="I32" s="25" t="s">
        <v>69</v>
      </c>
      <c r="J32" s="82" t="s">
        <v>468</v>
      </c>
      <c r="K32" s="25" t="s">
        <v>73</v>
      </c>
      <c r="L32" s="469" t="s">
        <v>306</v>
      </c>
      <c r="M32" s="469"/>
      <c r="N32" s="106" t="s">
        <v>24</v>
      </c>
      <c r="O32" s="469" t="s">
        <v>306</v>
      </c>
      <c r="P32" s="470"/>
      <c r="Q32"/>
    </row>
    <row r="33" spans="1:17" s="1" customFormat="1" ht="13.5" customHeight="1">
      <c r="A33" s="24" t="s">
        <v>70</v>
      </c>
      <c r="B33" s="418" t="s">
        <v>462</v>
      </c>
      <c r="C33" s="418"/>
      <c r="D33" s="418"/>
      <c r="E33" s="418"/>
      <c r="F33" s="418"/>
      <c r="G33" s="418"/>
      <c r="H33" s="418"/>
      <c r="I33" s="418"/>
      <c r="J33" s="86" t="s">
        <v>25</v>
      </c>
      <c r="K33" s="418" t="s">
        <v>469</v>
      </c>
      <c r="L33" s="418"/>
      <c r="M33" s="418"/>
      <c r="N33" s="418"/>
      <c r="O33" s="418"/>
      <c r="P33" s="418"/>
      <c r="Q33"/>
    </row>
    <row r="34" spans="1:16" ht="12.75">
      <c r="A34" s="460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</row>
    <row r="35" spans="1:17" s="1" customFormat="1" ht="13.5" customHeight="1">
      <c r="A35" s="24" t="s">
        <v>67</v>
      </c>
      <c r="B35" s="441" t="s">
        <v>463</v>
      </c>
      <c r="C35" s="441"/>
      <c r="D35" s="441"/>
      <c r="E35" s="441"/>
      <c r="F35" s="442"/>
      <c r="G35" s="25" t="s">
        <v>68</v>
      </c>
      <c r="H35" s="82">
        <v>2014</v>
      </c>
      <c r="I35" s="25" t="s">
        <v>69</v>
      </c>
      <c r="J35" s="82" t="s">
        <v>306</v>
      </c>
      <c r="K35" s="25" t="s">
        <v>73</v>
      </c>
      <c r="L35" s="469" t="s">
        <v>306</v>
      </c>
      <c r="M35" s="469"/>
      <c r="N35" s="106" t="s">
        <v>24</v>
      </c>
      <c r="O35" s="469" t="s">
        <v>306</v>
      </c>
      <c r="P35" s="470"/>
      <c r="Q35"/>
    </row>
    <row r="36" spans="1:17" s="1" customFormat="1" ht="13.5" customHeight="1">
      <c r="A36" s="24" t="s">
        <v>70</v>
      </c>
      <c r="B36" s="418" t="s">
        <v>464</v>
      </c>
      <c r="C36" s="418"/>
      <c r="D36" s="418"/>
      <c r="E36" s="418"/>
      <c r="F36" s="418"/>
      <c r="G36" s="418"/>
      <c r="H36" s="418"/>
      <c r="I36" s="418"/>
      <c r="J36" s="86" t="s">
        <v>25</v>
      </c>
      <c r="K36" s="418" t="s">
        <v>386</v>
      </c>
      <c r="L36" s="418"/>
      <c r="M36" s="418"/>
      <c r="N36" s="418"/>
      <c r="O36" s="418"/>
      <c r="P36" s="418"/>
      <c r="Q36"/>
    </row>
    <row r="37" spans="1:16" ht="12.75">
      <c r="A37" s="460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</row>
    <row r="38" spans="1:17" s="1" customFormat="1" ht="13.5" customHeight="1">
      <c r="A38" s="24" t="s">
        <v>67</v>
      </c>
      <c r="B38" s="441" t="s">
        <v>465</v>
      </c>
      <c r="C38" s="441"/>
      <c r="D38" s="441"/>
      <c r="E38" s="441"/>
      <c r="F38" s="442"/>
      <c r="G38" s="25" t="s">
        <v>68</v>
      </c>
      <c r="H38" s="82" t="s">
        <v>306</v>
      </c>
      <c r="I38" s="25" t="s">
        <v>69</v>
      </c>
      <c r="J38" s="82" t="s">
        <v>306</v>
      </c>
      <c r="K38" s="25" t="s">
        <v>73</v>
      </c>
      <c r="L38" s="469" t="s">
        <v>306</v>
      </c>
      <c r="M38" s="469"/>
      <c r="N38" s="106" t="s">
        <v>24</v>
      </c>
      <c r="O38" s="469" t="s">
        <v>306</v>
      </c>
      <c r="P38" s="470"/>
      <c r="Q38"/>
    </row>
    <row r="39" spans="1:17" s="1" customFormat="1" ht="13.5" customHeight="1">
      <c r="A39" s="24" t="s">
        <v>70</v>
      </c>
      <c r="B39" s="418" t="s">
        <v>466</v>
      </c>
      <c r="C39" s="418"/>
      <c r="D39" s="418"/>
      <c r="E39" s="418"/>
      <c r="F39" s="418"/>
      <c r="G39" s="418"/>
      <c r="H39" s="418"/>
      <c r="I39" s="418"/>
      <c r="J39" s="86" t="s">
        <v>25</v>
      </c>
      <c r="K39" s="418" t="s">
        <v>386</v>
      </c>
      <c r="L39" s="418"/>
      <c r="M39" s="418"/>
      <c r="N39" s="418"/>
      <c r="O39" s="418"/>
      <c r="P39" s="418"/>
      <c r="Q39"/>
    </row>
    <row r="40" spans="1:16" ht="12.75">
      <c r="A40" s="460"/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</row>
    <row r="41" spans="1:19" s="8" customFormat="1" ht="12.75">
      <c r="A41" s="388" t="s">
        <v>523</v>
      </c>
      <c r="B41" s="387"/>
      <c r="C41" s="387"/>
      <c r="D41" s="387"/>
      <c r="E41" s="389"/>
      <c r="F41" s="464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/>
      <c r="R41" s="22"/>
      <c r="S41" s="22"/>
    </row>
    <row r="42" spans="1:17" s="1" customFormat="1" ht="13.5" customHeight="1">
      <c r="A42" s="24" t="s">
        <v>67</v>
      </c>
      <c r="B42" s="441" t="s">
        <v>539</v>
      </c>
      <c r="C42" s="441"/>
      <c r="D42" s="441"/>
      <c r="E42" s="441"/>
      <c r="F42" s="442"/>
      <c r="G42" s="25" t="s">
        <v>68</v>
      </c>
      <c r="H42" s="82">
        <v>40940</v>
      </c>
      <c r="I42" s="25" t="s">
        <v>69</v>
      </c>
      <c r="J42" s="82">
        <v>41759</v>
      </c>
      <c r="K42" s="25" t="s">
        <v>73</v>
      </c>
      <c r="L42" s="469" t="s">
        <v>287</v>
      </c>
      <c r="M42" s="469"/>
      <c r="N42" s="106" t="s">
        <v>24</v>
      </c>
      <c r="O42" s="469" t="s">
        <v>306</v>
      </c>
      <c r="P42" s="470"/>
      <c r="Q42"/>
    </row>
    <row r="43" spans="1:17" s="1" customFormat="1" ht="13.5" customHeight="1">
      <c r="A43" s="24" t="s">
        <v>70</v>
      </c>
      <c r="B43" s="418" t="s">
        <v>540</v>
      </c>
      <c r="C43" s="418"/>
      <c r="D43" s="418"/>
      <c r="E43" s="418"/>
      <c r="F43" s="418"/>
      <c r="G43" s="418"/>
      <c r="H43" s="418"/>
      <c r="I43" s="418"/>
      <c r="J43" s="86" t="s">
        <v>25</v>
      </c>
      <c r="K43" s="418" t="s">
        <v>385</v>
      </c>
      <c r="L43" s="418"/>
      <c r="M43" s="418"/>
      <c r="N43" s="418"/>
      <c r="O43" s="418"/>
      <c r="P43" s="418"/>
      <c r="Q43"/>
    </row>
    <row r="44" spans="1:16" ht="12.75">
      <c r="A44" s="460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</row>
    <row r="45" spans="1:17" s="1" customFormat="1" ht="13.5" customHeight="1">
      <c r="A45" s="24" t="s">
        <v>67</v>
      </c>
      <c r="B45" s="441" t="s">
        <v>379</v>
      </c>
      <c r="C45" s="441"/>
      <c r="D45" s="441"/>
      <c r="E45" s="441"/>
      <c r="F45" s="442"/>
      <c r="G45" s="25" t="s">
        <v>68</v>
      </c>
      <c r="H45" s="82">
        <v>40940</v>
      </c>
      <c r="I45" s="25" t="s">
        <v>69</v>
      </c>
      <c r="J45" s="82" t="s">
        <v>306</v>
      </c>
      <c r="K45" s="25" t="s">
        <v>73</v>
      </c>
      <c r="L45" s="469" t="s">
        <v>287</v>
      </c>
      <c r="M45" s="469"/>
      <c r="N45" s="106" t="s">
        <v>24</v>
      </c>
      <c r="O45" s="469" t="s">
        <v>306</v>
      </c>
      <c r="P45" s="470"/>
      <c r="Q45"/>
    </row>
    <row r="46" spans="1:17" s="1" customFormat="1" ht="13.5" customHeight="1">
      <c r="A46" s="24" t="s">
        <v>70</v>
      </c>
      <c r="B46" s="418" t="s">
        <v>540</v>
      </c>
      <c r="C46" s="418"/>
      <c r="D46" s="418"/>
      <c r="E46" s="418"/>
      <c r="F46" s="418"/>
      <c r="G46" s="418"/>
      <c r="H46" s="418"/>
      <c r="I46" s="418"/>
      <c r="J46" s="86" t="s">
        <v>25</v>
      </c>
      <c r="K46" s="418" t="s">
        <v>385</v>
      </c>
      <c r="L46" s="418"/>
      <c r="M46" s="418"/>
      <c r="N46" s="418"/>
      <c r="O46" s="418"/>
      <c r="P46" s="418"/>
      <c r="Q46"/>
    </row>
    <row r="47" spans="1:16" ht="12.75">
      <c r="A47" s="460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</row>
    <row r="48" spans="1:17" s="1" customFormat="1" ht="13.5" customHeight="1">
      <c r="A48" s="24" t="s">
        <v>67</v>
      </c>
      <c r="B48" s="441" t="s">
        <v>553</v>
      </c>
      <c r="C48" s="441"/>
      <c r="D48" s="441"/>
      <c r="E48" s="441"/>
      <c r="F48" s="442"/>
      <c r="G48" s="25" t="s">
        <v>68</v>
      </c>
      <c r="H48" s="82">
        <v>41487</v>
      </c>
      <c r="I48" s="25" t="s">
        <v>69</v>
      </c>
      <c r="J48" s="82" t="s">
        <v>306</v>
      </c>
      <c r="K48" s="25" t="s">
        <v>73</v>
      </c>
      <c r="L48" s="469" t="s">
        <v>287</v>
      </c>
      <c r="M48" s="469"/>
      <c r="N48" s="106" t="s">
        <v>24</v>
      </c>
      <c r="O48" s="469" t="s">
        <v>306</v>
      </c>
      <c r="P48" s="470"/>
      <c r="Q48"/>
    </row>
    <row r="49" spans="1:17" s="1" customFormat="1" ht="13.5" customHeight="1">
      <c r="A49" s="24" t="s">
        <v>70</v>
      </c>
      <c r="B49" s="418" t="s">
        <v>554</v>
      </c>
      <c r="C49" s="418"/>
      <c r="D49" s="418"/>
      <c r="E49" s="418"/>
      <c r="F49" s="418"/>
      <c r="G49" s="418"/>
      <c r="H49" s="418"/>
      <c r="I49" s="418"/>
      <c r="J49" s="86" t="s">
        <v>25</v>
      </c>
      <c r="K49" s="418" t="s">
        <v>306</v>
      </c>
      <c r="L49" s="418"/>
      <c r="M49" s="418"/>
      <c r="N49" s="418"/>
      <c r="O49" s="418"/>
      <c r="P49" s="418"/>
      <c r="Q49"/>
    </row>
    <row r="50" spans="1:16" ht="12.75">
      <c r="A50" s="460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</row>
    <row r="51" spans="1:17" s="1" customFormat="1" ht="13.5" customHeight="1">
      <c r="A51" s="24" t="s">
        <v>67</v>
      </c>
      <c r="B51" s="441" t="s">
        <v>555</v>
      </c>
      <c r="C51" s="441"/>
      <c r="D51" s="441"/>
      <c r="E51" s="441"/>
      <c r="F51" s="442"/>
      <c r="G51" s="25" t="s">
        <v>68</v>
      </c>
      <c r="H51" s="82">
        <v>41487</v>
      </c>
      <c r="I51" s="25" t="s">
        <v>69</v>
      </c>
      <c r="J51" s="82">
        <v>41759</v>
      </c>
      <c r="K51" s="25" t="s">
        <v>73</v>
      </c>
      <c r="L51" s="469" t="s">
        <v>287</v>
      </c>
      <c r="M51" s="469"/>
      <c r="N51" s="106" t="s">
        <v>24</v>
      </c>
      <c r="O51" s="469" t="s">
        <v>343</v>
      </c>
      <c r="P51" s="470"/>
      <c r="Q51"/>
    </row>
    <row r="52" spans="1:17" s="1" customFormat="1" ht="13.5" customHeight="1">
      <c r="A52" s="24" t="s">
        <v>70</v>
      </c>
      <c r="B52" s="418" t="s">
        <v>556</v>
      </c>
      <c r="C52" s="418"/>
      <c r="D52" s="418"/>
      <c r="E52" s="418"/>
      <c r="F52" s="418"/>
      <c r="G52" s="418"/>
      <c r="H52" s="418"/>
      <c r="I52" s="418"/>
      <c r="J52" s="86" t="s">
        <v>25</v>
      </c>
      <c r="K52" s="418" t="s">
        <v>558</v>
      </c>
      <c r="L52" s="418"/>
      <c r="M52" s="418"/>
      <c r="N52" s="418"/>
      <c r="O52" s="418"/>
      <c r="P52" s="418"/>
      <c r="Q52"/>
    </row>
    <row r="53" spans="1:16" ht="12.75">
      <c r="A53" s="460"/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</row>
    <row r="54" spans="1:17" s="1" customFormat="1" ht="13.5" customHeight="1">
      <c r="A54" s="24" t="s">
        <v>67</v>
      </c>
      <c r="B54" s="441" t="s">
        <v>557</v>
      </c>
      <c r="C54" s="441"/>
      <c r="D54" s="441"/>
      <c r="E54" s="441"/>
      <c r="F54" s="442"/>
      <c r="G54" s="25" t="s">
        <v>68</v>
      </c>
      <c r="H54" s="82">
        <v>40330</v>
      </c>
      <c r="I54" s="25" t="s">
        <v>69</v>
      </c>
      <c r="J54" s="82">
        <v>42156</v>
      </c>
      <c r="K54" s="25" t="s">
        <v>73</v>
      </c>
      <c r="L54" s="469" t="s">
        <v>287</v>
      </c>
      <c r="M54" s="469"/>
      <c r="N54" s="106" t="s">
        <v>24</v>
      </c>
      <c r="O54" s="469" t="s">
        <v>343</v>
      </c>
      <c r="P54" s="470"/>
      <c r="Q54"/>
    </row>
    <row r="55" spans="1:17" s="1" customFormat="1" ht="13.5" customHeight="1">
      <c r="A55" s="24" t="s">
        <v>70</v>
      </c>
      <c r="B55" s="418" t="s">
        <v>540</v>
      </c>
      <c r="C55" s="418"/>
      <c r="D55" s="418"/>
      <c r="E55" s="418"/>
      <c r="F55" s="418"/>
      <c r="G55" s="418"/>
      <c r="H55" s="418"/>
      <c r="I55" s="418"/>
      <c r="J55" s="86" t="s">
        <v>25</v>
      </c>
      <c r="K55" s="418" t="s">
        <v>385</v>
      </c>
      <c r="L55" s="418"/>
      <c r="M55" s="418"/>
      <c r="N55" s="418"/>
      <c r="O55" s="418"/>
      <c r="P55" s="418"/>
      <c r="Q55"/>
    </row>
    <row r="56" spans="1:16" ht="12.75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</row>
    <row r="57" spans="1:17" s="1" customFormat="1" ht="13.5" customHeight="1">
      <c r="A57" s="24" t="s">
        <v>67</v>
      </c>
      <c r="B57" s="441" t="s">
        <v>559</v>
      </c>
      <c r="C57" s="441"/>
      <c r="D57" s="441"/>
      <c r="E57" s="441"/>
      <c r="F57" s="442"/>
      <c r="G57" s="25" t="s">
        <v>68</v>
      </c>
      <c r="H57" s="82">
        <v>40575</v>
      </c>
      <c r="I57" s="25" t="s">
        <v>69</v>
      </c>
      <c r="J57" s="82">
        <v>41913</v>
      </c>
      <c r="K57" s="25" t="s">
        <v>73</v>
      </c>
      <c r="L57" s="469" t="s">
        <v>287</v>
      </c>
      <c r="M57" s="469"/>
      <c r="N57" s="106" t="s">
        <v>24</v>
      </c>
      <c r="O57" s="469" t="s">
        <v>343</v>
      </c>
      <c r="P57" s="470"/>
      <c r="Q57"/>
    </row>
    <row r="58" spans="1:17" s="1" customFormat="1" ht="13.5" customHeight="1">
      <c r="A58" s="24" t="s">
        <v>70</v>
      </c>
      <c r="B58" s="418" t="s">
        <v>540</v>
      </c>
      <c r="C58" s="418"/>
      <c r="D58" s="418"/>
      <c r="E58" s="418"/>
      <c r="F58" s="418"/>
      <c r="G58" s="418"/>
      <c r="H58" s="418"/>
      <c r="I58" s="418"/>
      <c r="J58" s="86" t="s">
        <v>25</v>
      </c>
      <c r="K58" s="418" t="s">
        <v>385</v>
      </c>
      <c r="L58" s="418"/>
      <c r="M58" s="418"/>
      <c r="N58" s="418"/>
      <c r="O58" s="418"/>
      <c r="P58" s="418"/>
      <c r="Q58"/>
    </row>
    <row r="59" spans="1:16" ht="12.75">
      <c r="A59" s="460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</row>
    <row r="60" spans="1:17" s="1" customFormat="1" ht="13.5" customHeight="1">
      <c r="A60" s="24" t="s">
        <v>67</v>
      </c>
      <c r="B60" s="441" t="s">
        <v>560</v>
      </c>
      <c r="C60" s="441"/>
      <c r="D60" s="441"/>
      <c r="E60" s="441"/>
      <c r="F60" s="442"/>
      <c r="G60" s="25" t="s">
        <v>68</v>
      </c>
      <c r="H60" s="82">
        <v>40575</v>
      </c>
      <c r="I60" s="25" t="s">
        <v>69</v>
      </c>
      <c r="J60" s="82">
        <v>41891</v>
      </c>
      <c r="K60" s="25" t="s">
        <v>73</v>
      </c>
      <c r="L60" s="469" t="s">
        <v>287</v>
      </c>
      <c r="M60" s="469"/>
      <c r="N60" s="106" t="s">
        <v>24</v>
      </c>
      <c r="O60" s="469" t="s">
        <v>343</v>
      </c>
      <c r="P60" s="470"/>
      <c r="Q60"/>
    </row>
    <row r="61" spans="1:17" s="1" customFormat="1" ht="13.5" customHeight="1">
      <c r="A61" s="24" t="s">
        <v>70</v>
      </c>
      <c r="B61" s="418" t="s">
        <v>556</v>
      </c>
      <c r="C61" s="418"/>
      <c r="D61" s="418"/>
      <c r="E61" s="418"/>
      <c r="F61" s="418"/>
      <c r="G61" s="418"/>
      <c r="H61" s="418"/>
      <c r="I61" s="418"/>
      <c r="J61" s="86" t="s">
        <v>25</v>
      </c>
      <c r="K61" s="418" t="s">
        <v>558</v>
      </c>
      <c r="L61" s="418"/>
      <c r="M61" s="418"/>
      <c r="N61" s="418"/>
      <c r="O61" s="418"/>
      <c r="P61" s="418"/>
      <c r="Q61"/>
    </row>
    <row r="62" spans="1:16" ht="12.75">
      <c r="A62" s="460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</row>
    <row r="63" spans="1:17" s="1" customFormat="1" ht="13.5" customHeight="1">
      <c r="A63" s="24" t="s">
        <v>67</v>
      </c>
      <c r="B63" s="441" t="s">
        <v>561</v>
      </c>
      <c r="C63" s="441"/>
      <c r="D63" s="441"/>
      <c r="E63" s="441"/>
      <c r="F63" s="442"/>
      <c r="G63" s="25" t="s">
        <v>68</v>
      </c>
      <c r="H63" s="82">
        <v>40909</v>
      </c>
      <c r="I63" s="25" t="s">
        <v>69</v>
      </c>
      <c r="J63" s="82">
        <v>41918</v>
      </c>
      <c r="K63" s="25" t="s">
        <v>73</v>
      </c>
      <c r="L63" s="469" t="s">
        <v>287</v>
      </c>
      <c r="M63" s="469"/>
      <c r="N63" s="106" t="s">
        <v>24</v>
      </c>
      <c r="O63" s="469" t="s">
        <v>306</v>
      </c>
      <c r="P63" s="470"/>
      <c r="Q63"/>
    </row>
    <row r="64" spans="1:17" s="1" customFormat="1" ht="13.5" customHeight="1">
      <c r="A64" s="24" t="s">
        <v>70</v>
      </c>
      <c r="B64" s="418" t="s">
        <v>540</v>
      </c>
      <c r="C64" s="418"/>
      <c r="D64" s="418"/>
      <c r="E64" s="418"/>
      <c r="F64" s="418"/>
      <c r="G64" s="418"/>
      <c r="H64" s="418"/>
      <c r="I64" s="418"/>
      <c r="J64" s="86" t="s">
        <v>25</v>
      </c>
      <c r="K64" s="418" t="s">
        <v>385</v>
      </c>
      <c r="L64" s="418"/>
      <c r="M64" s="418"/>
      <c r="N64" s="418"/>
      <c r="O64" s="418"/>
      <c r="P64" s="418"/>
      <c r="Q64"/>
    </row>
    <row r="65" spans="1:16" ht="12.75">
      <c r="A65" s="460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</row>
    <row r="66" spans="1:19" s="8" customFormat="1" ht="12.75">
      <c r="A66" s="388" t="s">
        <v>566</v>
      </c>
      <c r="B66" s="387"/>
      <c r="C66" s="387"/>
      <c r="D66" s="387"/>
      <c r="E66" s="389"/>
      <c r="F66" s="464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/>
      <c r="R66" s="22"/>
      <c r="S66" s="22"/>
    </row>
    <row r="67" spans="1:17" s="1" customFormat="1" ht="13.5" customHeight="1">
      <c r="A67" s="24" t="s">
        <v>67</v>
      </c>
      <c r="B67" s="441" t="s">
        <v>577</v>
      </c>
      <c r="C67" s="441"/>
      <c r="D67" s="441"/>
      <c r="E67" s="441"/>
      <c r="F67" s="442"/>
      <c r="G67" s="25" t="s">
        <v>68</v>
      </c>
      <c r="H67" s="82">
        <v>41771</v>
      </c>
      <c r="I67" s="25" t="s">
        <v>69</v>
      </c>
      <c r="J67" s="82">
        <v>41894</v>
      </c>
      <c r="K67" s="25" t="s">
        <v>73</v>
      </c>
      <c r="L67" s="469" t="s">
        <v>306</v>
      </c>
      <c r="M67" s="469"/>
      <c r="N67" s="106" t="s">
        <v>24</v>
      </c>
      <c r="O67" s="469" t="s">
        <v>327</v>
      </c>
      <c r="P67" s="470"/>
      <c r="Q67"/>
    </row>
    <row r="68" spans="1:17" s="1" customFormat="1" ht="13.5" customHeight="1">
      <c r="A68" s="24" t="s">
        <v>70</v>
      </c>
      <c r="B68" s="418" t="s">
        <v>578</v>
      </c>
      <c r="C68" s="418"/>
      <c r="D68" s="418"/>
      <c r="E68" s="418"/>
      <c r="F68" s="418"/>
      <c r="G68" s="418"/>
      <c r="H68" s="418"/>
      <c r="I68" s="418"/>
      <c r="J68" s="86" t="s">
        <v>25</v>
      </c>
      <c r="K68" s="418" t="s">
        <v>48</v>
      </c>
      <c r="L68" s="418"/>
      <c r="M68" s="418"/>
      <c r="N68" s="418"/>
      <c r="O68" s="418"/>
      <c r="P68" s="418"/>
      <c r="Q68"/>
    </row>
    <row r="69" spans="1:16" ht="12.75">
      <c r="A69" s="460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</row>
    <row r="70" spans="1:17" s="1" customFormat="1" ht="13.5" customHeight="1">
      <c r="A70" s="24" t="s">
        <v>67</v>
      </c>
      <c r="B70" s="441" t="s">
        <v>579</v>
      </c>
      <c r="C70" s="441"/>
      <c r="D70" s="441"/>
      <c r="E70" s="441"/>
      <c r="F70" s="442"/>
      <c r="G70" s="25" t="s">
        <v>68</v>
      </c>
      <c r="H70" s="82">
        <v>41771</v>
      </c>
      <c r="I70" s="25" t="s">
        <v>69</v>
      </c>
      <c r="J70" s="82" t="s">
        <v>306</v>
      </c>
      <c r="K70" s="25" t="s">
        <v>73</v>
      </c>
      <c r="L70" s="469" t="s">
        <v>306</v>
      </c>
      <c r="M70" s="469"/>
      <c r="N70" s="106" t="s">
        <v>24</v>
      </c>
      <c r="O70" s="469" t="s">
        <v>343</v>
      </c>
      <c r="P70" s="470"/>
      <c r="Q70"/>
    </row>
    <row r="71" spans="1:17" s="1" customFormat="1" ht="13.5" customHeight="1">
      <c r="A71" s="24" t="s">
        <v>70</v>
      </c>
      <c r="B71" s="418" t="s">
        <v>580</v>
      </c>
      <c r="C71" s="418"/>
      <c r="D71" s="418"/>
      <c r="E71" s="418"/>
      <c r="F71" s="418"/>
      <c r="G71" s="418"/>
      <c r="H71" s="418"/>
      <c r="I71" s="418"/>
      <c r="J71" s="86" t="s">
        <v>25</v>
      </c>
      <c r="K71" s="418" t="s">
        <v>386</v>
      </c>
      <c r="L71" s="418"/>
      <c r="M71" s="418"/>
      <c r="N71" s="418"/>
      <c r="O71" s="418"/>
      <c r="P71" s="418"/>
      <c r="Q71"/>
    </row>
    <row r="72" spans="1:17" s="1" customFormat="1" ht="13.5" customHeight="1">
      <c r="A72" s="24"/>
      <c r="B72" s="186"/>
      <c r="C72" s="186"/>
      <c r="D72" s="186"/>
      <c r="E72" s="104"/>
      <c r="F72" s="187"/>
      <c r="G72" s="188"/>
      <c r="H72" s="188"/>
      <c r="I72" s="188"/>
      <c r="J72" s="184"/>
      <c r="K72" s="188"/>
      <c r="L72" s="188"/>
      <c r="M72" s="188"/>
      <c r="N72" s="188"/>
      <c r="O72" s="188"/>
      <c r="P72" s="188"/>
      <c r="Q72"/>
    </row>
    <row r="73" spans="1:19" s="8" customFormat="1" ht="12.75">
      <c r="A73" s="388" t="s">
        <v>585</v>
      </c>
      <c r="B73" s="387"/>
      <c r="C73" s="387"/>
      <c r="D73" s="387"/>
      <c r="E73" s="389"/>
      <c r="F73" s="464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/>
      <c r="R73" s="22"/>
      <c r="S73" s="22"/>
    </row>
    <row r="74" spans="1:17" s="1" customFormat="1" ht="13.5" customHeight="1">
      <c r="A74" s="24" t="s">
        <v>67</v>
      </c>
      <c r="B74" s="441" t="s">
        <v>600</v>
      </c>
      <c r="C74" s="441"/>
      <c r="D74" s="441"/>
      <c r="E74" s="441"/>
      <c r="F74" s="442"/>
      <c r="G74" s="25" t="s">
        <v>68</v>
      </c>
      <c r="H74" s="82">
        <v>41576</v>
      </c>
      <c r="I74" s="25" t="s">
        <v>69</v>
      </c>
      <c r="J74" s="82">
        <v>41699</v>
      </c>
      <c r="K74" s="25" t="s">
        <v>73</v>
      </c>
      <c r="L74" s="469" t="s">
        <v>306</v>
      </c>
      <c r="M74" s="469"/>
      <c r="N74" s="106" t="s">
        <v>24</v>
      </c>
      <c r="O74" s="469" t="s">
        <v>327</v>
      </c>
      <c r="P74" s="470"/>
      <c r="Q74"/>
    </row>
    <row r="75" spans="1:17" s="1" customFormat="1" ht="13.5" customHeight="1">
      <c r="A75" s="24" t="s">
        <v>70</v>
      </c>
      <c r="B75" s="418" t="s">
        <v>601</v>
      </c>
      <c r="C75" s="418"/>
      <c r="D75" s="418"/>
      <c r="E75" s="418"/>
      <c r="F75" s="418"/>
      <c r="G75" s="418"/>
      <c r="H75" s="418"/>
      <c r="I75" s="418"/>
      <c r="J75" s="86" t="s">
        <v>25</v>
      </c>
      <c r="K75" s="418" t="s">
        <v>469</v>
      </c>
      <c r="L75" s="418"/>
      <c r="M75" s="418"/>
      <c r="N75" s="418"/>
      <c r="O75" s="418"/>
      <c r="P75" s="418"/>
      <c r="Q75"/>
    </row>
    <row r="76" spans="1:16" ht="12.75">
      <c r="A76" s="460"/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</row>
    <row r="77" spans="1:17" s="1" customFormat="1" ht="13.5" customHeight="1">
      <c r="A77" s="24" t="s">
        <v>67</v>
      </c>
      <c r="B77" s="441" t="s">
        <v>602</v>
      </c>
      <c r="C77" s="441"/>
      <c r="D77" s="441"/>
      <c r="E77" s="441"/>
      <c r="F77" s="442"/>
      <c r="G77" s="25" t="s">
        <v>68</v>
      </c>
      <c r="H77" s="82">
        <v>41771</v>
      </c>
      <c r="I77" s="25" t="s">
        <v>69</v>
      </c>
      <c r="J77" s="82">
        <v>41924</v>
      </c>
      <c r="K77" s="25" t="s">
        <v>73</v>
      </c>
      <c r="L77" s="469" t="s">
        <v>306</v>
      </c>
      <c r="M77" s="469"/>
      <c r="N77" s="106" t="s">
        <v>24</v>
      </c>
      <c r="O77" s="469" t="s">
        <v>327</v>
      </c>
      <c r="P77" s="470"/>
      <c r="Q77"/>
    </row>
    <row r="78" spans="1:17" s="1" customFormat="1" ht="13.5" customHeight="1">
      <c r="A78" s="24" t="s">
        <v>70</v>
      </c>
      <c r="B78" s="418" t="s">
        <v>601</v>
      </c>
      <c r="C78" s="418"/>
      <c r="D78" s="418"/>
      <c r="E78" s="418"/>
      <c r="F78" s="418"/>
      <c r="G78" s="418"/>
      <c r="H78" s="418"/>
      <c r="I78" s="418"/>
      <c r="J78" s="86" t="s">
        <v>25</v>
      </c>
      <c r="K78" s="418" t="s">
        <v>469</v>
      </c>
      <c r="L78" s="418"/>
      <c r="M78" s="418"/>
      <c r="N78" s="418"/>
      <c r="O78" s="418"/>
      <c r="P78" s="418"/>
      <c r="Q78"/>
    </row>
    <row r="79" spans="1:16" ht="12.75">
      <c r="A79" s="463"/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</row>
    <row r="80" spans="1:19" s="8" customFormat="1" ht="12.75">
      <c r="A80" s="388" t="s">
        <v>609</v>
      </c>
      <c r="B80" s="387"/>
      <c r="C80" s="387"/>
      <c r="D80" s="387"/>
      <c r="E80" s="389"/>
      <c r="F80" s="464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/>
      <c r="R80" s="22"/>
      <c r="S80" s="22"/>
    </row>
    <row r="81" spans="1:17" s="1" customFormat="1" ht="13.5" customHeight="1">
      <c r="A81" s="24" t="s">
        <v>67</v>
      </c>
      <c r="B81" s="441" t="s">
        <v>632</v>
      </c>
      <c r="C81" s="441"/>
      <c r="D81" s="441"/>
      <c r="E81" s="441"/>
      <c r="F81" s="442"/>
      <c r="G81" s="25" t="s">
        <v>68</v>
      </c>
      <c r="H81" s="82">
        <v>40185</v>
      </c>
      <c r="I81" s="25" t="s">
        <v>69</v>
      </c>
      <c r="J81" s="82">
        <v>41851</v>
      </c>
      <c r="K81" s="25" t="s">
        <v>73</v>
      </c>
      <c r="L81" s="469" t="s">
        <v>306</v>
      </c>
      <c r="M81" s="469"/>
      <c r="N81" s="106" t="s">
        <v>24</v>
      </c>
      <c r="O81" s="469" t="s">
        <v>343</v>
      </c>
      <c r="P81" s="470"/>
      <c r="Q81"/>
    </row>
    <row r="82" spans="1:17" s="1" customFormat="1" ht="13.5" customHeight="1">
      <c r="A82" s="24" t="s">
        <v>70</v>
      </c>
      <c r="B82" s="409" t="s">
        <v>633</v>
      </c>
      <c r="C82" s="385"/>
      <c r="D82" s="385"/>
      <c r="E82" s="385"/>
      <c r="F82" s="385"/>
      <c r="G82" s="385"/>
      <c r="H82" s="385"/>
      <c r="I82" s="386"/>
      <c r="J82" s="86" t="s">
        <v>25</v>
      </c>
      <c r="K82" s="409" t="s">
        <v>634</v>
      </c>
      <c r="L82" s="385"/>
      <c r="M82" s="385"/>
      <c r="N82" s="385"/>
      <c r="O82" s="385"/>
      <c r="P82" s="386"/>
      <c r="Q82"/>
    </row>
    <row r="83" spans="1:16" ht="12.75">
      <c r="A83" s="460"/>
      <c r="B83" s="460"/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</row>
    <row r="84" spans="1:19" s="8" customFormat="1" ht="12.75">
      <c r="A84" s="388" t="s">
        <v>167</v>
      </c>
      <c r="B84" s="387"/>
      <c r="C84" s="387"/>
      <c r="D84" s="387"/>
      <c r="E84" s="389"/>
      <c r="F84" s="464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/>
      <c r="R84" s="22"/>
      <c r="S84" s="22"/>
    </row>
    <row r="85" spans="1:17" s="1" customFormat="1" ht="13.5" customHeight="1">
      <c r="A85" s="24" t="s">
        <v>67</v>
      </c>
      <c r="B85" s="441" t="s">
        <v>646</v>
      </c>
      <c r="C85" s="441"/>
      <c r="D85" s="441"/>
      <c r="E85" s="441"/>
      <c r="F85" s="442"/>
      <c r="G85" s="25" t="s">
        <v>68</v>
      </c>
      <c r="H85" s="82">
        <v>41771</v>
      </c>
      <c r="I85" s="25" t="s">
        <v>69</v>
      </c>
      <c r="J85" s="82">
        <v>41904</v>
      </c>
      <c r="K85" s="25" t="s">
        <v>73</v>
      </c>
      <c r="L85" s="469" t="s">
        <v>326</v>
      </c>
      <c r="M85" s="469"/>
      <c r="N85" s="106" t="s">
        <v>24</v>
      </c>
      <c r="O85" s="469" t="s">
        <v>327</v>
      </c>
      <c r="P85" s="470"/>
      <c r="Q85"/>
    </row>
    <row r="86" spans="1:17" s="1" customFormat="1" ht="13.5" customHeight="1">
      <c r="A86" s="24" t="s">
        <v>70</v>
      </c>
      <c r="B86" s="409" t="s">
        <v>647</v>
      </c>
      <c r="C86" s="385"/>
      <c r="D86" s="385"/>
      <c r="E86" s="385"/>
      <c r="F86" s="385"/>
      <c r="G86" s="385"/>
      <c r="H86" s="385"/>
      <c r="I86" s="386"/>
      <c r="J86" s="86" t="s">
        <v>25</v>
      </c>
      <c r="K86" s="409" t="s">
        <v>48</v>
      </c>
      <c r="L86" s="385"/>
      <c r="M86" s="385"/>
      <c r="N86" s="385"/>
      <c r="O86" s="385"/>
      <c r="P86" s="386"/>
      <c r="Q86"/>
    </row>
    <row r="87" spans="1:16" ht="12.75">
      <c r="A87" s="460"/>
      <c r="B87" s="460"/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</row>
    <row r="88" spans="1:17" s="1" customFormat="1" ht="13.5" customHeight="1">
      <c r="A88" s="24" t="s">
        <v>67</v>
      </c>
      <c r="B88" s="441" t="s">
        <v>648</v>
      </c>
      <c r="C88" s="441"/>
      <c r="D88" s="441"/>
      <c r="E88" s="441"/>
      <c r="F88" s="442"/>
      <c r="G88" s="25" t="s">
        <v>68</v>
      </c>
      <c r="H88" s="82">
        <v>41771</v>
      </c>
      <c r="I88" s="25" t="s">
        <v>69</v>
      </c>
      <c r="J88" s="82">
        <v>41904</v>
      </c>
      <c r="K88" s="25" t="s">
        <v>73</v>
      </c>
      <c r="L88" s="469" t="s">
        <v>326</v>
      </c>
      <c r="M88" s="469"/>
      <c r="N88" s="106" t="s">
        <v>24</v>
      </c>
      <c r="O88" s="469" t="s">
        <v>327</v>
      </c>
      <c r="P88" s="470"/>
      <c r="Q88"/>
    </row>
    <row r="89" spans="1:17" s="1" customFormat="1" ht="13.5" customHeight="1">
      <c r="A89" s="24" t="s">
        <v>70</v>
      </c>
      <c r="B89" s="409" t="s">
        <v>647</v>
      </c>
      <c r="C89" s="385"/>
      <c r="D89" s="385"/>
      <c r="E89" s="385"/>
      <c r="F89" s="385"/>
      <c r="G89" s="385"/>
      <c r="H89" s="385"/>
      <c r="I89" s="386"/>
      <c r="J89" s="86" t="s">
        <v>25</v>
      </c>
      <c r="K89" s="409" t="s">
        <v>48</v>
      </c>
      <c r="L89" s="385"/>
      <c r="M89" s="385"/>
      <c r="N89" s="385"/>
      <c r="O89" s="385"/>
      <c r="P89" s="386"/>
      <c r="Q89"/>
    </row>
    <row r="90" spans="1:16" ht="12.75">
      <c r="A90" s="460"/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</row>
    <row r="91" spans="1:17" s="1" customFormat="1" ht="13.5" customHeight="1">
      <c r="A91" s="24" t="s">
        <v>67</v>
      </c>
      <c r="B91" s="441" t="s">
        <v>649</v>
      </c>
      <c r="C91" s="441"/>
      <c r="D91" s="441"/>
      <c r="E91" s="441"/>
      <c r="F91" s="442"/>
      <c r="G91" s="25" t="s">
        <v>68</v>
      </c>
      <c r="H91" s="82">
        <v>41771</v>
      </c>
      <c r="I91" s="25" t="s">
        <v>69</v>
      </c>
      <c r="J91" s="82" t="s">
        <v>306</v>
      </c>
      <c r="K91" s="25" t="s">
        <v>73</v>
      </c>
      <c r="L91" s="469" t="s">
        <v>326</v>
      </c>
      <c r="M91" s="469"/>
      <c r="N91" s="106" t="s">
        <v>24</v>
      </c>
      <c r="O91" s="469" t="s">
        <v>327</v>
      </c>
      <c r="P91" s="470"/>
      <c r="Q91"/>
    </row>
    <row r="92" spans="1:17" s="1" customFormat="1" ht="13.5" customHeight="1">
      <c r="A92" s="24" t="s">
        <v>70</v>
      </c>
      <c r="B92" s="409" t="s">
        <v>650</v>
      </c>
      <c r="C92" s="385"/>
      <c r="D92" s="385"/>
      <c r="E92" s="385"/>
      <c r="F92" s="385"/>
      <c r="G92" s="385"/>
      <c r="H92" s="385"/>
      <c r="I92" s="386"/>
      <c r="J92" s="86" t="s">
        <v>25</v>
      </c>
      <c r="K92" s="409" t="s">
        <v>386</v>
      </c>
      <c r="L92" s="385"/>
      <c r="M92" s="385"/>
      <c r="N92" s="385"/>
      <c r="O92" s="385"/>
      <c r="P92" s="386"/>
      <c r="Q92"/>
    </row>
    <row r="93" spans="1:16" ht="12.75">
      <c r="A93" s="460"/>
      <c r="B93" s="460"/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</row>
    <row r="94" spans="1:17" s="1" customFormat="1" ht="13.5" customHeight="1">
      <c r="A94" s="24" t="s">
        <v>67</v>
      </c>
      <c r="B94" s="441" t="s">
        <v>651</v>
      </c>
      <c r="C94" s="441"/>
      <c r="D94" s="441"/>
      <c r="E94" s="441"/>
      <c r="F94" s="442"/>
      <c r="G94" s="25" t="s">
        <v>68</v>
      </c>
      <c r="H94" s="82">
        <v>41771</v>
      </c>
      <c r="I94" s="25" t="s">
        <v>69</v>
      </c>
      <c r="J94" s="82">
        <v>41904</v>
      </c>
      <c r="K94" s="25" t="s">
        <v>73</v>
      </c>
      <c r="L94" s="469" t="s">
        <v>326</v>
      </c>
      <c r="M94" s="469"/>
      <c r="N94" s="106" t="s">
        <v>24</v>
      </c>
      <c r="O94" s="469" t="s">
        <v>327</v>
      </c>
      <c r="P94" s="470"/>
      <c r="Q94"/>
    </row>
    <row r="95" spans="1:17" s="1" customFormat="1" ht="13.5" customHeight="1">
      <c r="A95" s="24" t="s">
        <v>70</v>
      </c>
      <c r="B95" s="409" t="s">
        <v>652</v>
      </c>
      <c r="C95" s="385"/>
      <c r="D95" s="385"/>
      <c r="E95" s="385"/>
      <c r="F95" s="385"/>
      <c r="G95" s="385"/>
      <c r="H95" s="385"/>
      <c r="I95" s="386"/>
      <c r="J95" s="86" t="s">
        <v>25</v>
      </c>
      <c r="K95" s="409" t="s">
        <v>131</v>
      </c>
      <c r="L95" s="385"/>
      <c r="M95" s="385"/>
      <c r="N95" s="385"/>
      <c r="O95" s="385"/>
      <c r="P95" s="386"/>
      <c r="Q95"/>
    </row>
    <row r="96" spans="1:16" ht="12.75">
      <c r="A96" s="463"/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</row>
    <row r="97" spans="1:19" s="8" customFormat="1" ht="12.75">
      <c r="A97" s="388" t="s">
        <v>657</v>
      </c>
      <c r="B97" s="387"/>
      <c r="C97" s="387"/>
      <c r="D97" s="387"/>
      <c r="E97" s="389"/>
      <c r="F97" s="464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/>
      <c r="R97" s="22"/>
      <c r="S97" s="22"/>
    </row>
    <row r="98" spans="1:17" s="1" customFormat="1" ht="13.5" customHeight="1">
      <c r="A98" s="24" t="s">
        <v>67</v>
      </c>
      <c r="B98" s="441" t="s">
        <v>671</v>
      </c>
      <c r="C98" s="441"/>
      <c r="D98" s="441"/>
      <c r="E98" s="441"/>
      <c r="F98" s="442"/>
      <c r="G98" s="25" t="s">
        <v>68</v>
      </c>
      <c r="H98" s="82" t="s">
        <v>675</v>
      </c>
      <c r="I98" s="25" t="s">
        <v>69</v>
      </c>
      <c r="J98" s="82" t="s">
        <v>306</v>
      </c>
      <c r="K98" s="25" t="s">
        <v>73</v>
      </c>
      <c r="L98" s="469" t="s">
        <v>306</v>
      </c>
      <c r="M98" s="469"/>
      <c r="N98" s="106" t="s">
        <v>24</v>
      </c>
      <c r="O98" s="469" t="s">
        <v>343</v>
      </c>
      <c r="P98" s="470"/>
      <c r="Q98"/>
    </row>
    <row r="99" spans="1:17" s="1" customFormat="1" ht="13.5" customHeight="1">
      <c r="A99" s="24" t="s">
        <v>70</v>
      </c>
      <c r="B99" s="409" t="s">
        <v>672</v>
      </c>
      <c r="C99" s="385"/>
      <c r="D99" s="385"/>
      <c r="E99" s="385"/>
      <c r="F99" s="385"/>
      <c r="G99" s="385"/>
      <c r="H99" s="385"/>
      <c r="I99" s="386"/>
      <c r="J99" s="86" t="s">
        <v>25</v>
      </c>
      <c r="K99" s="409" t="s">
        <v>676</v>
      </c>
      <c r="L99" s="385"/>
      <c r="M99" s="385"/>
      <c r="N99" s="385"/>
      <c r="O99" s="385"/>
      <c r="P99" s="386"/>
      <c r="Q99"/>
    </row>
    <row r="100" spans="1:16" ht="12.75">
      <c r="A100" s="460"/>
      <c r="B100" s="460"/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</row>
    <row r="101" spans="1:17" s="1" customFormat="1" ht="13.5" customHeight="1">
      <c r="A101" s="24" t="s">
        <v>67</v>
      </c>
      <c r="B101" s="441" t="s">
        <v>673</v>
      </c>
      <c r="C101" s="441"/>
      <c r="D101" s="441"/>
      <c r="E101" s="441"/>
      <c r="F101" s="442"/>
      <c r="G101" s="25" t="s">
        <v>68</v>
      </c>
      <c r="H101" s="82" t="s">
        <v>675</v>
      </c>
      <c r="I101" s="25" t="s">
        <v>69</v>
      </c>
      <c r="J101" s="82" t="s">
        <v>306</v>
      </c>
      <c r="K101" s="25" t="s">
        <v>73</v>
      </c>
      <c r="L101" s="469" t="s">
        <v>306</v>
      </c>
      <c r="M101" s="469"/>
      <c r="N101" s="106" t="s">
        <v>24</v>
      </c>
      <c r="O101" s="469" t="s">
        <v>343</v>
      </c>
      <c r="P101" s="470"/>
      <c r="Q101"/>
    </row>
    <row r="102" spans="1:17" s="1" customFormat="1" ht="13.5" customHeight="1">
      <c r="A102" s="24" t="s">
        <v>70</v>
      </c>
      <c r="B102" s="409" t="s">
        <v>672</v>
      </c>
      <c r="C102" s="385"/>
      <c r="D102" s="385"/>
      <c r="E102" s="385"/>
      <c r="F102" s="385"/>
      <c r="G102" s="385"/>
      <c r="H102" s="385"/>
      <c r="I102" s="386"/>
      <c r="J102" s="86" t="s">
        <v>25</v>
      </c>
      <c r="K102" s="409" t="s">
        <v>676</v>
      </c>
      <c r="L102" s="385"/>
      <c r="M102" s="385"/>
      <c r="N102" s="385"/>
      <c r="O102" s="385"/>
      <c r="P102" s="386"/>
      <c r="Q102"/>
    </row>
    <row r="103" spans="1:16" ht="12.75">
      <c r="A103" s="460"/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</row>
    <row r="104" spans="1:17" s="1" customFormat="1" ht="13.5" customHeight="1">
      <c r="A104" s="24" t="s">
        <v>67</v>
      </c>
      <c r="B104" s="441" t="s">
        <v>674</v>
      </c>
      <c r="C104" s="441"/>
      <c r="D104" s="441"/>
      <c r="E104" s="441"/>
      <c r="F104" s="442"/>
      <c r="G104" s="25" t="s">
        <v>68</v>
      </c>
      <c r="H104" s="82" t="s">
        <v>675</v>
      </c>
      <c r="I104" s="25" t="s">
        <v>69</v>
      </c>
      <c r="J104" s="82" t="s">
        <v>306</v>
      </c>
      <c r="K104" s="25" t="s">
        <v>73</v>
      </c>
      <c r="L104" s="469" t="s">
        <v>306</v>
      </c>
      <c r="M104" s="469"/>
      <c r="N104" s="106" t="s">
        <v>24</v>
      </c>
      <c r="O104" s="469" t="s">
        <v>343</v>
      </c>
      <c r="P104" s="470"/>
      <c r="Q104"/>
    </row>
    <row r="105" spans="1:17" s="1" customFormat="1" ht="13.5" customHeight="1">
      <c r="A105" s="24" t="s">
        <v>70</v>
      </c>
      <c r="B105" s="409" t="s">
        <v>672</v>
      </c>
      <c r="C105" s="385"/>
      <c r="D105" s="385"/>
      <c r="E105" s="385"/>
      <c r="F105" s="385"/>
      <c r="G105" s="385"/>
      <c r="H105" s="385"/>
      <c r="I105" s="386"/>
      <c r="J105" s="86" t="s">
        <v>25</v>
      </c>
      <c r="K105" s="409" t="s">
        <v>676</v>
      </c>
      <c r="L105" s="385"/>
      <c r="M105" s="385"/>
      <c r="N105" s="385"/>
      <c r="O105" s="385"/>
      <c r="P105" s="386"/>
      <c r="Q105"/>
    </row>
    <row r="106" spans="1:16" ht="12.75">
      <c r="A106" s="463"/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</row>
    <row r="107" spans="1:19" s="8" customFormat="1" ht="12.75">
      <c r="A107" s="388" t="s">
        <v>681</v>
      </c>
      <c r="B107" s="387"/>
      <c r="C107" s="387"/>
      <c r="D107" s="387"/>
      <c r="E107" s="389"/>
      <c r="F107" s="464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/>
      <c r="R107" s="22"/>
      <c r="S107" s="22"/>
    </row>
    <row r="108" spans="1:17" s="1" customFormat="1" ht="13.5" customHeight="1">
      <c r="A108" s="24" t="s">
        <v>67</v>
      </c>
      <c r="B108" s="441" t="s">
        <v>699</v>
      </c>
      <c r="C108" s="441"/>
      <c r="D108" s="441"/>
      <c r="E108" s="441"/>
      <c r="F108" s="442"/>
      <c r="G108" s="25" t="s">
        <v>68</v>
      </c>
      <c r="H108" s="82">
        <v>41680</v>
      </c>
      <c r="I108" s="25" t="s">
        <v>69</v>
      </c>
      <c r="J108" s="82">
        <v>41789</v>
      </c>
      <c r="K108" s="25" t="s">
        <v>73</v>
      </c>
      <c r="L108" s="469" t="s">
        <v>287</v>
      </c>
      <c r="M108" s="469"/>
      <c r="N108" s="106" t="s">
        <v>24</v>
      </c>
      <c r="O108" s="469" t="s">
        <v>343</v>
      </c>
      <c r="P108" s="470"/>
      <c r="Q108"/>
    </row>
    <row r="109" spans="1:17" s="1" customFormat="1" ht="13.5" customHeight="1">
      <c r="A109" s="24" t="s">
        <v>70</v>
      </c>
      <c r="B109" s="409" t="s">
        <v>700</v>
      </c>
      <c r="C109" s="385"/>
      <c r="D109" s="385"/>
      <c r="E109" s="385"/>
      <c r="F109" s="385"/>
      <c r="G109" s="385"/>
      <c r="H109" s="385"/>
      <c r="I109" s="386"/>
      <c r="J109" s="86" t="s">
        <v>25</v>
      </c>
      <c r="K109" s="409" t="s">
        <v>385</v>
      </c>
      <c r="L109" s="385"/>
      <c r="M109" s="385"/>
      <c r="N109" s="385"/>
      <c r="O109" s="385"/>
      <c r="P109" s="386"/>
      <c r="Q109"/>
    </row>
    <row r="110" spans="1:16" ht="12.75">
      <c r="A110" s="463"/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</row>
    <row r="111" spans="1:19" s="8" customFormat="1" ht="12.75">
      <c r="A111" s="388" t="s">
        <v>705</v>
      </c>
      <c r="B111" s="387"/>
      <c r="C111" s="387"/>
      <c r="D111" s="387"/>
      <c r="E111" s="389"/>
      <c r="F111" s="464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/>
      <c r="R111" s="22"/>
      <c r="S111" s="22"/>
    </row>
    <row r="112" spans="1:17" s="1" customFormat="1" ht="13.5" customHeight="1">
      <c r="A112" s="24" t="s">
        <v>67</v>
      </c>
      <c r="B112" s="441" t="s">
        <v>724</v>
      </c>
      <c r="C112" s="441"/>
      <c r="D112" s="441"/>
      <c r="E112" s="441"/>
      <c r="F112" s="442"/>
      <c r="G112" s="25" t="s">
        <v>68</v>
      </c>
      <c r="H112" s="82" t="s">
        <v>306</v>
      </c>
      <c r="I112" s="25" t="s">
        <v>69</v>
      </c>
      <c r="J112" s="82" t="s">
        <v>306</v>
      </c>
      <c r="K112" s="25" t="s">
        <v>73</v>
      </c>
      <c r="L112" s="469" t="s">
        <v>306</v>
      </c>
      <c r="M112" s="469"/>
      <c r="N112" s="106" t="s">
        <v>24</v>
      </c>
      <c r="O112" s="469" t="s">
        <v>306</v>
      </c>
      <c r="P112" s="470"/>
      <c r="Q112"/>
    </row>
    <row r="113" spans="1:17" s="1" customFormat="1" ht="13.5" customHeight="1">
      <c r="A113" s="24" t="s">
        <v>70</v>
      </c>
      <c r="B113" s="409" t="s">
        <v>725</v>
      </c>
      <c r="C113" s="385"/>
      <c r="D113" s="385"/>
      <c r="E113" s="385"/>
      <c r="F113" s="385"/>
      <c r="G113" s="385"/>
      <c r="H113" s="385"/>
      <c r="I113" s="386"/>
      <c r="J113" s="86" t="s">
        <v>25</v>
      </c>
      <c r="K113" s="409" t="s">
        <v>306</v>
      </c>
      <c r="L113" s="385"/>
      <c r="M113" s="385"/>
      <c r="N113" s="385"/>
      <c r="O113" s="385"/>
      <c r="P113" s="386"/>
      <c r="Q113"/>
    </row>
    <row r="114" spans="1:16" ht="12.75">
      <c r="A114" s="460"/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</row>
    <row r="115" spans="1:17" s="1" customFormat="1" ht="13.5" customHeight="1">
      <c r="A115" s="24" t="s">
        <v>67</v>
      </c>
      <c r="B115" s="441" t="s">
        <v>726</v>
      </c>
      <c r="C115" s="441"/>
      <c r="D115" s="441"/>
      <c r="E115" s="441"/>
      <c r="F115" s="442"/>
      <c r="G115" s="25" t="s">
        <v>68</v>
      </c>
      <c r="H115" s="82" t="s">
        <v>306</v>
      </c>
      <c r="I115" s="25" t="s">
        <v>69</v>
      </c>
      <c r="J115" s="82" t="s">
        <v>306</v>
      </c>
      <c r="K115" s="25" t="s">
        <v>73</v>
      </c>
      <c r="L115" s="469" t="s">
        <v>306</v>
      </c>
      <c r="M115" s="469"/>
      <c r="N115" s="106" t="s">
        <v>24</v>
      </c>
      <c r="O115" s="469" t="s">
        <v>306</v>
      </c>
      <c r="P115" s="470"/>
      <c r="Q115"/>
    </row>
    <row r="116" spans="1:17" s="1" customFormat="1" ht="13.5" customHeight="1">
      <c r="A116" s="24" t="s">
        <v>70</v>
      </c>
      <c r="B116" s="409" t="s">
        <v>727</v>
      </c>
      <c r="C116" s="385"/>
      <c r="D116" s="385"/>
      <c r="E116" s="385"/>
      <c r="F116" s="385"/>
      <c r="G116" s="385"/>
      <c r="H116" s="385"/>
      <c r="I116" s="386"/>
      <c r="J116" s="86" t="s">
        <v>25</v>
      </c>
      <c r="K116" s="409" t="s">
        <v>306</v>
      </c>
      <c r="L116" s="385"/>
      <c r="M116" s="385"/>
      <c r="N116" s="385"/>
      <c r="O116" s="385"/>
      <c r="P116" s="386"/>
      <c r="Q116"/>
    </row>
    <row r="117" spans="1:16" ht="12.75">
      <c r="A117" s="460"/>
      <c r="B117" s="460"/>
      <c r="C117" s="460"/>
      <c r="D117" s="460"/>
      <c r="E117" s="460"/>
      <c r="F117" s="460"/>
      <c r="G117" s="460"/>
      <c r="H117" s="460"/>
      <c r="I117" s="460"/>
      <c r="J117" s="460"/>
      <c r="K117" s="460"/>
      <c r="L117" s="460"/>
      <c r="M117" s="460"/>
      <c r="N117" s="460"/>
      <c r="O117" s="460"/>
      <c r="P117" s="460"/>
    </row>
    <row r="118" spans="1:17" s="1" customFormat="1" ht="13.5" customHeight="1">
      <c r="A118" s="24" t="s">
        <v>67</v>
      </c>
      <c r="B118" s="441" t="s">
        <v>728</v>
      </c>
      <c r="C118" s="441"/>
      <c r="D118" s="441"/>
      <c r="E118" s="441"/>
      <c r="F118" s="442"/>
      <c r="G118" s="25" t="s">
        <v>68</v>
      </c>
      <c r="H118" s="82" t="s">
        <v>306</v>
      </c>
      <c r="I118" s="25" t="s">
        <v>69</v>
      </c>
      <c r="J118" s="82" t="s">
        <v>306</v>
      </c>
      <c r="K118" s="25" t="s">
        <v>73</v>
      </c>
      <c r="L118" s="469" t="s">
        <v>306</v>
      </c>
      <c r="M118" s="469"/>
      <c r="N118" s="106" t="s">
        <v>24</v>
      </c>
      <c r="O118" s="469" t="s">
        <v>306</v>
      </c>
      <c r="P118" s="470"/>
      <c r="Q118"/>
    </row>
    <row r="119" spans="1:17" s="1" customFormat="1" ht="13.5" customHeight="1">
      <c r="A119" s="24" t="s">
        <v>70</v>
      </c>
      <c r="B119" s="409" t="s">
        <v>729</v>
      </c>
      <c r="C119" s="385"/>
      <c r="D119" s="385"/>
      <c r="E119" s="385"/>
      <c r="F119" s="385"/>
      <c r="G119" s="385"/>
      <c r="H119" s="385"/>
      <c r="I119" s="386"/>
      <c r="J119" s="86" t="s">
        <v>25</v>
      </c>
      <c r="K119" s="409" t="s">
        <v>306</v>
      </c>
      <c r="L119" s="385"/>
      <c r="M119" s="385"/>
      <c r="N119" s="385"/>
      <c r="O119" s="385"/>
      <c r="P119" s="386"/>
      <c r="Q119"/>
    </row>
    <row r="120" spans="1:16" ht="12.75">
      <c r="A120" s="460"/>
      <c r="B120" s="460"/>
      <c r="C120" s="460"/>
      <c r="D120" s="460"/>
      <c r="E120" s="460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</row>
    <row r="121" spans="1:17" s="1" customFormat="1" ht="13.5" customHeight="1">
      <c r="A121" s="24" t="s">
        <v>67</v>
      </c>
      <c r="B121" s="441" t="s">
        <v>730</v>
      </c>
      <c r="C121" s="441"/>
      <c r="D121" s="441"/>
      <c r="E121" s="441"/>
      <c r="F121" s="442"/>
      <c r="G121" s="25" t="s">
        <v>68</v>
      </c>
      <c r="H121" s="82" t="s">
        <v>306</v>
      </c>
      <c r="I121" s="25" t="s">
        <v>69</v>
      </c>
      <c r="J121" s="82" t="s">
        <v>306</v>
      </c>
      <c r="K121" s="25" t="s">
        <v>73</v>
      </c>
      <c r="L121" s="469" t="s">
        <v>306</v>
      </c>
      <c r="M121" s="469"/>
      <c r="N121" s="106" t="s">
        <v>24</v>
      </c>
      <c r="O121" s="469" t="s">
        <v>306</v>
      </c>
      <c r="P121" s="470"/>
      <c r="Q121"/>
    </row>
    <row r="122" spans="1:17" s="1" customFormat="1" ht="13.5" customHeight="1">
      <c r="A122" s="24" t="s">
        <v>70</v>
      </c>
      <c r="B122" s="409" t="s">
        <v>727</v>
      </c>
      <c r="C122" s="385"/>
      <c r="D122" s="385"/>
      <c r="E122" s="385"/>
      <c r="F122" s="385"/>
      <c r="G122" s="385"/>
      <c r="H122" s="385"/>
      <c r="I122" s="386"/>
      <c r="J122" s="86" t="s">
        <v>25</v>
      </c>
      <c r="K122" s="409" t="s">
        <v>306</v>
      </c>
      <c r="L122" s="385"/>
      <c r="M122" s="385"/>
      <c r="N122" s="385"/>
      <c r="O122" s="385"/>
      <c r="P122" s="386"/>
      <c r="Q122"/>
    </row>
    <row r="123" spans="1:16" ht="12.75">
      <c r="A123" s="463"/>
      <c r="B123" s="463"/>
      <c r="C123" s="463"/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</row>
    <row r="124" spans="1:17" s="1" customFormat="1" ht="13.5" customHeight="1">
      <c r="A124" s="24" t="s">
        <v>67</v>
      </c>
      <c r="B124" s="441" t="s">
        <v>735</v>
      </c>
      <c r="C124" s="441"/>
      <c r="D124" s="441"/>
      <c r="E124" s="441"/>
      <c r="F124" s="442"/>
      <c r="G124" s="25" t="s">
        <v>68</v>
      </c>
      <c r="H124" s="82" t="s">
        <v>306</v>
      </c>
      <c r="I124" s="25" t="s">
        <v>69</v>
      </c>
      <c r="J124" s="82" t="s">
        <v>306</v>
      </c>
      <c r="K124" s="25" t="s">
        <v>73</v>
      </c>
      <c r="L124" s="469" t="s">
        <v>306</v>
      </c>
      <c r="M124" s="469"/>
      <c r="N124" s="106" t="s">
        <v>24</v>
      </c>
      <c r="O124" s="469" t="s">
        <v>306</v>
      </c>
      <c r="P124" s="470"/>
      <c r="Q124"/>
    </row>
    <row r="125" spans="1:17" s="1" customFormat="1" ht="13.5" customHeight="1">
      <c r="A125" s="24" t="s">
        <v>70</v>
      </c>
      <c r="B125" s="409" t="s">
        <v>736</v>
      </c>
      <c r="C125" s="385"/>
      <c r="D125" s="385"/>
      <c r="E125" s="385"/>
      <c r="F125" s="385"/>
      <c r="G125" s="385"/>
      <c r="H125" s="385"/>
      <c r="I125" s="386"/>
      <c r="J125" s="86" t="s">
        <v>25</v>
      </c>
      <c r="K125" s="409"/>
      <c r="L125" s="385"/>
      <c r="M125" s="385"/>
      <c r="N125" s="385"/>
      <c r="O125" s="385"/>
      <c r="P125" s="386"/>
      <c r="Q125"/>
    </row>
    <row r="126" spans="1:16" ht="12.75">
      <c r="A126" s="460"/>
      <c r="B126" s="460"/>
      <c r="C126" s="460"/>
      <c r="D126" s="460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</row>
    <row r="127" spans="1:17" s="1" customFormat="1" ht="13.5" customHeight="1">
      <c r="A127" s="24" t="s">
        <v>67</v>
      </c>
      <c r="B127" s="441" t="s">
        <v>737</v>
      </c>
      <c r="C127" s="441"/>
      <c r="D127" s="441"/>
      <c r="E127" s="441"/>
      <c r="F127" s="442"/>
      <c r="G127" s="25" t="s">
        <v>68</v>
      </c>
      <c r="H127" s="82" t="s">
        <v>306</v>
      </c>
      <c r="I127" s="25" t="s">
        <v>69</v>
      </c>
      <c r="J127" s="82" t="s">
        <v>306</v>
      </c>
      <c r="K127" s="25" t="s">
        <v>73</v>
      </c>
      <c r="L127" s="469" t="s">
        <v>306</v>
      </c>
      <c r="M127" s="469"/>
      <c r="N127" s="106" t="s">
        <v>24</v>
      </c>
      <c r="O127" s="469" t="s">
        <v>306</v>
      </c>
      <c r="P127" s="470"/>
      <c r="Q127"/>
    </row>
    <row r="128" spans="1:17" s="1" customFormat="1" ht="13.5" customHeight="1">
      <c r="A128" s="24" t="s">
        <v>70</v>
      </c>
      <c r="B128" s="409" t="s">
        <v>738</v>
      </c>
      <c r="C128" s="385"/>
      <c r="D128" s="385"/>
      <c r="E128" s="385"/>
      <c r="F128" s="385"/>
      <c r="G128" s="385"/>
      <c r="H128" s="385"/>
      <c r="I128" s="386"/>
      <c r="J128" s="86" t="s">
        <v>25</v>
      </c>
      <c r="K128" s="409" t="s">
        <v>306</v>
      </c>
      <c r="L128" s="385"/>
      <c r="M128" s="385"/>
      <c r="N128" s="385"/>
      <c r="O128" s="385"/>
      <c r="P128" s="386"/>
      <c r="Q128"/>
    </row>
    <row r="129" spans="1:16" ht="12.75">
      <c r="A129" s="460"/>
      <c r="B129" s="460"/>
      <c r="C129" s="460"/>
      <c r="D129" s="460"/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</row>
    <row r="130" spans="1:19" s="8" customFormat="1" ht="12.75">
      <c r="A130" s="388" t="s">
        <v>168</v>
      </c>
      <c r="B130" s="387"/>
      <c r="C130" s="387"/>
      <c r="D130" s="387"/>
      <c r="E130" s="389"/>
      <c r="F130" s="464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/>
      <c r="R130" s="22"/>
      <c r="S130" s="22"/>
    </row>
    <row r="131" spans="1:17" s="1" customFormat="1" ht="13.5" customHeight="1">
      <c r="A131" s="24" t="s">
        <v>67</v>
      </c>
      <c r="B131" s="441" t="s">
        <v>553</v>
      </c>
      <c r="C131" s="441"/>
      <c r="D131" s="441"/>
      <c r="E131" s="441"/>
      <c r="F131" s="442"/>
      <c r="G131" s="25" t="s">
        <v>68</v>
      </c>
      <c r="H131" s="82">
        <v>41640</v>
      </c>
      <c r="I131" s="25" t="s">
        <v>69</v>
      </c>
      <c r="J131" s="82">
        <v>42004</v>
      </c>
      <c r="K131" s="25" t="s">
        <v>73</v>
      </c>
      <c r="L131" s="469" t="s">
        <v>287</v>
      </c>
      <c r="M131" s="469"/>
      <c r="N131" s="106" t="s">
        <v>24</v>
      </c>
      <c r="O131" s="469" t="s">
        <v>343</v>
      </c>
      <c r="P131" s="470"/>
      <c r="Q131"/>
    </row>
    <row r="132" spans="1:17" s="1" customFormat="1" ht="13.5" customHeight="1">
      <c r="A132" s="24" t="s">
        <v>70</v>
      </c>
      <c r="B132" s="409" t="s">
        <v>757</v>
      </c>
      <c r="C132" s="385"/>
      <c r="D132" s="385"/>
      <c r="E132" s="385"/>
      <c r="F132" s="385"/>
      <c r="G132" s="385"/>
      <c r="H132" s="385"/>
      <c r="I132" s="386"/>
      <c r="J132" s="86" t="s">
        <v>25</v>
      </c>
      <c r="K132" s="409" t="s">
        <v>385</v>
      </c>
      <c r="L132" s="385"/>
      <c r="M132" s="385"/>
      <c r="N132" s="385"/>
      <c r="O132" s="385"/>
      <c r="P132" s="386"/>
      <c r="Q132"/>
    </row>
    <row r="133" spans="1:16" ht="12.75">
      <c r="A133" s="460"/>
      <c r="B133" s="460"/>
      <c r="C133" s="460"/>
      <c r="D133" s="460"/>
      <c r="E133" s="460"/>
      <c r="F133" s="460"/>
      <c r="G133" s="460"/>
      <c r="H133" s="460"/>
      <c r="I133" s="460"/>
      <c r="J133" s="460"/>
      <c r="K133" s="460"/>
      <c r="L133" s="460"/>
      <c r="M133" s="460"/>
      <c r="N133" s="460"/>
      <c r="O133" s="460"/>
      <c r="P133" s="460"/>
    </row>
    <row r="134" spans="1:17" s="1" customFormat="1" ht="13.5" customHeight="1">
      <c r="A134" s="24" t="s">
        <v>67</v>
      </c>
      <c r="B134" s="441" t="s">
        <v>758</v>
      </c>
      <c r="C134" s="441"/>
      <c r="D134" s="441"/>
      <c r="E134" s="441"/>
      <c r="F134" s="442"/>
      <c r="G134" s="25" t="s">
        <v>68</v>
      </c>
      <c r="H134" s="82">
        <v>41852</v>
      </c>
      <c r="I134" s="25" t="s">
        <v>69</v>
      </c>
      <c r="J134" s="82">
        <v>42216</v>
      </c>
      <c r="K134" s="25" t="s">
        <v>73</v>
      </c>
      <c r="L134" s="469" t="s">
        <v>287</v>
      </c>
      <c r="M134" s="469"/>
      <c r="N134" s="106" t="s">
        <v>24</v>
      </c>
      <c r="O134" s="469" t="s">
        <v>343</v>
      </c>
      <c r="P134" s="470"/>
      <c r="Q134"/>
    </row>
    <row r="135" spans="1:17" s="1" customFormat="1" ht="13.5" customHeight="1">
      <c r="A135" s="24" t="s">
        <v>70</v>
      </c>
      <c r="B135" s="409" t="s">
        <v>759</v>
      </c>
      <c r="C135" s="385"/>
      <c r="D135" s="385"/>
      <c r="E135" s="385"/>
      <c r="F135" s="385"/>
      <c r="G135" s="385"/>
      <c r="H135" s="385"/>
      <c r="I135" s="386"/>
      <c r="J135" s="86" t="s">
        <v>25</v>
      </c>
      <c r="K135" s="409" t="s">
        <v>762</v>
      </c>
      <c r="L135" s="385"/>
      <c r="M135" s="385"/>
      <c r="N135" s="385"/>
      <c r="O135" s="385"/>
      <c r="P135" s="386"/>
      <c r="Q135"/>
    </row>
    <row r="136" spans="1:16" ht="12.75">
      <c r="A136" s="460"/>
      <c r="B136" s="460"/>
      <c r="C136" s="460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0"/>
      <c r="O136" s="460"/>
      <c r="P136" s="460"/>
    </row>
    <row r="137" spans="1:17" s="1" customFormat="1" ht="13.5" customHeight="1">
      <c r="A137" s="24" t="s">
        <v>67</v>
      </c>
      <c r="B137" s="441" t="s">
        <v>760</v>
      </c>
      <c r="C137" s="441"/>
      <c r="D137" s="441"/>
      <c r="E137" s="441"/>
      <c r="F137" s="442"/>
      <c r="G137" s="25" t="s">
        <v>68</v>
      </c>
      <c r="H137" s="82">
        <v>41852</v>
      </c>
      <c r="I137" s="25" t="s">
        <v>69</v>
      </c>
      <c r="J137" s="82">
        <v>42216</v>
      </c>
      <c r="K137" s="25" t="s">
        <v>73</v>
      </c>
      <c r="L137" s="469" t="s">
        <v>287</v>
      </c>
      <c r="M137" s="469"/>
      <c r="N137" s="106" t="s">
        <v>24</v>
      </c>
      <c r="O137" s="469" t="s">
        <v>343</v>
      </c>
      <c r="P137" s="470"/>
      <c r="Q137"/>
    </row>
    <row r="138" spans="1:17" s="1" customFormat="1" ht="13.5" customHeight="1">
      <c r="A138" s="24" t="s">
        <v>70</v>
      </c>
      <c r="B138" s="409" t="s">
        <v>759</v>
      </c>
      <c r="C138" s="385"/>
      <c r="D138" s="385"/>
      <c r="E138" s="385"/>
      <c r="F138" s="385"/>
      <c r="G138" s="385"/>
      <c r="H138" s="385"/>
      <c r="I138" s="386"/>
      <c r="J138" s="86" t="s">
        <v>25</v>
      </c>
      <c r="K138" s="409" t="s">
        <v>762</v>
      </c>
      <c r="L138" s="385"/>
      <c r="M138" s="385"/>
      <c r="N138" s="385"/>
      <c r="O138" s="385"/>
      <c r="P138" s="386"/>
      <c r="Q138"/>
    </row>
    <row r="139" spans="1:16" ht="12.75">
      <c r="A139" s="460"/>
      <c r="B139" s="460"/>
      <c r="C139" s="460"/>
      <c r="D139" s="460"/>
      <c r="E139" s="460"/>
      <c r="F139" s="46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</row>
    <row r="140" spans="1:17" s="1" customFormat="1" ht="13.5" customHeight="1">
      <c r="A140" s="24" t="s">
        <v>67</v>
      </c>
      <c r="B140" s="441" t="s">
        <v>761</v>
      </c>
      <c r="C140" s="441"/>
      <c r="D140" s="441"/>
      <c r="E140" s="441"/>
      <c r="F140" s="442"/>
      <c r="G140" s="25" t="s">
        <v>68</v>
      </c>
      <c r="H140" s="82">
        <v>41821</v>
      </c>
      <c r="I140" s="25" t="s">
        <v>69</v>
      </c>
      <c r="J140" s="82">
        <v>42216</v>
      </c>
      <c r="K140" s="25" t="s">
        <v>73</v>
      </c>
      <c r="L140" s="469" t="s">
        <v>287</v>
      </c>
      <c r="M140" s="469"/>
      <c r="N140" s="106" t="s">
        <v>24</v>
      </c>
      <c r="O140" s="469" t="s">
        <v>343</v>
      </c>
      <c r="P140" s="470"/>
      <c r="Q140"/>
    </row>
    <row r="141" spans="1:17" s="1" customFormat="1" ht="13.5" customHeight="1">
      <c r="A141" s="24" t="s">
        <v>70</v>
      </c>
      <c r="B141" s="409" t="s">
        <v>759</v>
      </c>
      <c r="C141" s="385"/>
      <c r="D141" s="385"/>
      <c r="E141" s="385"/>
      <c r="F141" s="385"/>
      <c r="G141" s="385"/>
      <c r="H141" s="385"/>
      <c r="I141" s="386"/>
      <c r="J141" s="86" t="s">
        <v>25</v>
      </c>
      <c r="K141" s="409" t="s">
        <v>762</v>
      </c>
      <c r="L141" s="385"/>
      <c r="M141" s="385"/>
      <c r="N141" s="385"/>
      <c r="O141" s="385"/>
      <c r="P141" s="386"/>
      <c r="Q141"/>
    </row>
    <row r="142" spans="1:16" ht="12.75">
      <c r="A142" s="460"/>
      <c r="B142" s="460"/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0"/>
    </row>
    <row r="143" spans="1:17" s="1" customFormat="1" ht="13.5" customHeight="1">
      <c r="A143" s="24" t="s">
        <v>67</v>
      </c>
      <c r="B143" s="441" t="s">
        <v>758</v>
      </c>
      <c r="C143" s="441"/>
      <c r="D143" s="441"/>
      <c r="E143" s="441"/>
      <c r="F143" s="442"/>
      <c r="G143" s="25" t="s">
        <v>68</v>
      </c>
      <c r="H143" s="82">
        <v>41852</v>
      </c>
      <c r="I143" s="25" t="s">
        <v>69</v>
      </c>
      <c r="J143" s="82">
        <v>42216</v>
      </c>
      <c r="K143" s="25" t="s">
        <v>73</v>
      </c>
      <c r="L143" s="469" t="s">
        <v>287</v>
      </c>
      <c r="M143" s="469"/>
      <c r="N143" s="106" t="s">
        <v>24</v>
      </c>
      <c r="O143" s="469" t="s">
        <v>343</v>
      </c>
      <c r="P143" s="470"/>
      <c r="Q143"/>
    </row>
    <row r="144" spans="1:17" s="1" customFormat="1" ht="13.5" customHeight="1">
      <c r="A144" s="24" t="s">
        <v>70</v>
      </c>
      <c r="B144" s="409" t="s">
        <v>759</v>
      </c>
      <c r="C144" s="385"/>
      <c r="D144" s="385"/>
      <c r="E144" s="385"/>
      <c r="F144" s="385"/>
      <c r="G144" s="385"/>
      <c r="H144" s="385"/>
      <c r="I144" s="386"/>
      <c r="J144" s="86" t="s">
        <v>25</v>
      </c>
      <c r="K144" s="409" t="s">
        <v>762</v>
      </c>
      <c r="L144" s="385"/>
      <c r="M144" s="385"/>
      <c r="N144" s="385"/>
      <c r="O144" s="385"/>
      <c r="P144" s="386"/>
      <c r="Q144"/>
    </row>
    <row r="145" spans="1:16" ht="12.75">
      <c r="A145" s="463"/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</row>
    <row r="146" spans="1:19" s="8" customFormat="1" ht="12.75">
      <c r="A146" s="388" t="s">
        <v>766</v>
      </c>
      <c r="B146" s="387"/>
      <c r="C146" s="387"/>
      <c r="D146" s="387"/>
      <c r="E146" s="389"/>
      <c r="F146" s="464"/>
      <c r="G146" s="465"/>
      <c r="H146" s="465"/>
      <c r="I146" s="465"/>
      <c r="J146" s="465"/>
      <c r="K146" s="465"/>
      <c r="L146" s="465"/>
      <c r="M146" s="465"/>
      <c r="N146" s="465"/>
      <c r="O146" s="465"/>
      <c r="P146" s="465"/>
      <c r="Q146"/>
      <c r="R146" s="22"/>
      <c r="S146" s="22"/>
    </row>
    <row r="147" spans="1:17" s="1" customFormat="1" ht="13.5" customHeight="1">
      <c r="A147" s="24" t="s">
        <v>67</v>
      </c>
      <c r="B147" s="441" t="s">
        <v>767</v>
      </c>
      <c r="C147" s="441"/>
      <c r="D147" s="441"/>
      <c r="E147" s="441"/>
      <c r="F147" s="442"/>
      <c r="G147" s="25" t="s">
        <v>68</v>
      </c>
      <c r="H147" s="82">
        <v>41771</v>
      </c>
      <c r="I147" s="25" t="s">
        <v>69</v>
      </c>
      <c r="J147" s="82">
        <v>41904</v>
      </c>
      <c r="K147" s="25" t="s">
        <v>73</v>
      </c>
      <c r="L147" s="469" t="s">
        <v>306</v>
      </c>
      <c r="M147" s="469"/>
      <c r="N147" s="106" t="s">
        <v>24</v>
      </c>
      <c r="O147" s="469" t="s">
        <v>327</v>
      </c>
      <c r="P147" s="470"/>
      <c r="Q147"/>
    </row>
    <row r="148" spans="1:17" s="1" customFormat="1" ht="13.5" customHeight="1">
      <c r="A148" s="24" t="s">
        <v>70</v>
      </c>
      <c r="B148" s="409" t="s">
        <v>306</v>
      </c>
      <c r="C148" s="385"/>
      <c r="D148" s="385"/>
      <c r="E148" s="385"/>
      <c r="F148" s="385"/>
      <c r="G148" s="385"/>
      <c r="H148" s="385"/>
      <c r="I148" s="386"/>
      <c r="J148" s="86" t="s">
        <v>25</v>
      </c>
      <c r="K148" s="409" t="s">
        <v>48</v>
      </c>
      <c r="L148" s="385"/>
      <c r="M148" s="385"/>
      <c r="N148" s="385"/>
      <c r="O148" s="385"/>
      <c r="P148" s="386"/>
      <c r="Q148"/>
    </row>
    <row r="149" spans="1:16" ht="12.75">
      <c r="A149" s="463"/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3"/>
    </row>
    <row r="150" spans="1:19" s="8" customFormat="1" ht="12.75">
      <c r="A150" s="388" t="s">
        <v>781</v>
      </c>
      <c r="B150" s="387"/>
      <c r="C150" s="387"/>
      <c r="D150" s="387"/>
      <c r="E150" s="389"/>
      <c r="F150" s="464"/>
      <c r="G150" s="465"/>
      <c r="H150" s="465"/>
      <c r="I150" s="465"/>
      <c r="J150" s="465"/>
      <c r="K150" s="465"/>
      <c r="L150" s="465"/>
      <c r="M150" s="465"/>
      <c r="N150" s="465"/>
      <c r="O150" s="465"/>
      <c r="P150" s="465"/>
      <c r="Q150"/>
      <c r="R150" s="22"/>
      <c r="S150" s="22"/>
    </row>
    <row r="151" spans="1:17" s="1" customFormat="1" ht="13.5" customHeight="1">
      <c r="A151" s="24" t="s">
        <v>67</v>
      </c>
      <c r="B151" s="441" t="s">
        <v>801</v>
      </c>
      <c r="C151" s="441"/>
      <c r="D151" s="441"/>
      <c r="E151" s="441"/>
      <c r="F151" s="442"/>
      <c r="G151" s="25" t="s">
        <v>68</v>
      </c>
      <c r="H151" s="82">
        <v>41771</v>
      </c>
      <c r="I151" s="25" t="s">
        <v>69</v>
      </c>
      <c r="J151" s="82">
        <v>41904</v>
      </c>
      <c r="K151" s="25" t="s">
        <v>73</v>
      </c>
      <c r="L151" s="469" t="s">
        <v>326</v>
      </c>
      <c r="M151" s="469"/>
      <c r="N151" s="106" t="s">
        <v>24</v>
      </c>
      <c r="O151" s="469" t="s">
        <v>804</v>
      </c>
      <c r="P151" s="470"/>
      <c r="Q151"/>
    </row>
    <row r="152" spans="1:17" s="1" customFormat="1" ht="13.5" customHeight="1">
      <c r="A152" s="24" t="s">
        <v>70</v>
      </c>
      <c r="B152" s="409" t="s">
        <v>802</v>
      </c>
      <c r="C152" s="385"/>
      <c r="D152" s="385"/>
      <c r="E152" s="385"/>
      <c r="F152" s="385"/>
      <c r="G152" s="385"/>
      <c r="H152" s="385"/>
      <c r="I152" s="386"/>
      <c r="J152" s="86" t="s">
        <v>25</v>
      </c>
      <c r="K152" s="409" t="s">
        <v>48</v>
      </c>
      <c r="L152" s="385"/>
      <c r="M152" s="385"/>
      <c r="N152" s="385"/>
      <c r="O152" s="385"/>
      <c r="P152" s="386"/>
      <c r="Q152"/>
    </row>
    <row r="153" spans="1:16" ht="12.75">
      <c r="A153" s="460"/>
      <c r="B153" s="460"/>
      <c r="C153" s="460"/>
      <c r="D153" s="460"/>
      <c r="E153" s="460"/>
      <c r="F153" s="460"/>
      <c r="G153" s="460"/>
      <c r="H153" s="460"/>
      <c r="I153" s="460"/>
      <c r="J153" s="460"/>
      <c r="K153" s="460"/>
      <c r="L153" s="460"/>
      <c r="M153" s="460"/>
      <c r="N153" s="460"/>
      <c r="O153" s="460"/>
      <c r="P153" s="460"/>
    </row>
    <row r="154" spans="1:17" s="1" customFormat="1" ht="13.5" customHeight="1">
      <c r="A154" s="24" t="s">
        <v>67</v>
      </c>
      <c r="B154" s="441" t="s">
        <v>803</v>
      </c>
      <c r="C154" s="441"/>
      <c r="D154" s="441"/>
      <c r="E154" s="441"/>
      <c r="F154" s="442"/>
      <c r="G154" s="25" t="s">
        <v>68</v>
      </c>
      <c r="H154" s="82">
        <v>41771</v>
      </c>
      <c r="I154" s="25" t="s">
        <v>69</v>
      </c>
      <c r="J154" s="82">
        <v>41893</v>
      </c>
      <c r="K154" s="25" t="s">
        <v>73</v>
      </c>
      <c r="L154" s="469" t="s">
        <v>326</v>
      </c>
      <c r="M154" s="469"/>
      <c r="N154" s="106" t="s">
        <v>24</v>
      </c>
      <c r="O154" s="469" t="s">
        <v>805</v>
      </c>
      <c r="P154" s="470"/>
      <c r="Q154"/>
    </row>
    <row r="155" spans="1:17" s="1" customFormat="1" ht="13.5" customHeight="1">
      <c r="A155" s="24" t="s">
        <v>70</v>
      </c>
      <c r="B155" s="409" t="s">
        <v>273</v>
      </c>
      <c r="C155" s="385"/>
      <c r="D155" s="385"/>
      <c r="E155" s="385"/>
      <c r="F155" s="385"/>
      <c r="G155" s="385"/>
      <c r="H155" s="385"/>
      <c r="I155" s="386"/>
      <c r="J155" s="86" t="s">
        <v>25</v>
      </c>
      <c r="K155" s="409" t="s">
        <v>806</v>
      </c>
      <c r="L155" s="385"/>
      <c r="M155" s="385"/>
      <c r="N155" s="385"/>
      <c r="O155" s="385"/>
      <c r="P155" s="386"/>
      <c r="Q155"/>
    </row>
    <row r="156" spans="1:19" s="8" customFormat="1" ht="12.75">
      <c r="A156" s="388" t="s">
        <v>810</v>
      </c>
      <c r="B156" s="387"/>
      <c r="C156" s="387"/>
      <c r="D156" s="387"/>
      <c r="E156" s="389"/>
      <c r="F156" s="464"/>
      <c r="G156" s="465"/>
      <c r="H156" s="465"/>
      <c r="I156" s="465"/>
      <c r="J156" s="465"/>
      <c r="K156" s="465"/>
      <c r="L156" s="465"/>
      <c r="M156" s="465"/>
      <c r="N156" s="465"/>
      <c r="O156" s="465"/>
      <c r="P156" s="465"/>
      <c r="Q156"/>
      <c r="R156" s="22"/>
      <c r="S156" s="22"/>
    </row>
    <row r="157" spans="1:17" s="1" customFormat="1" ht="13.5" customHeight="1">
      <c r="A157" s="24" t="s">
        <v>67</v>
      </c>
      <c r="B157" s="441" t="s">
        <v>820</v>
      </c>
      <c r="C157" s="441"/>
      <c r="D157" s="441"/>
      <c r="E157" s="441"/>
      <c r="F157" s="442"/>
      <c r="G157" s="25" t="s">
        <v>68</v>
      </c>
      <c r="H157" s="82">
        <v>41792</v>
      </c>
      <c r="I157" s="25" t="s">
        <v>69</v>
      </c>
      <c r="J157" s="82">
        <v>41897</v>
      </c>
      <c r="K157" s="25" t="s">
        <v>73</v>
      </c>
      <c r="L157" s="469" t="s">
        <v>306</v>
      </c>
      <c r="M157" s="469"/>
      <c r="N157" s="106" t="s">
        <v>24</v>
      </c>
      <c r="O157" s="469" t="s">
        <v>327</v>
      </c>
      <c r="P157" s="470"/>
      <c r="Q157"/>
    </row>
    <row r="158" spans="1:17" s="1" customFormat="1" ht="13.5" customHeight="1">
      <c r="A158" s="24" t="s">
        <v>70</v>
      </c>
      <c r="B158" s="409" t="s">
        <v>821</v>
      </c>
      <c r="C158" s="385"/>
      <c r="D158" s="385"/>
      <c r="E158" s="385"/>
      <c r="F158" s="385"/>
      <c r="G158" s="385"/>
      <c r="H158" s="385"/>
      <c r="I158" s="386"/>
      <c r="J158" s="86" t="s">
        <v>25</v>
      </c>
      <c r="K158" s="409" t="s">
        <v>48</v>
      </c>
      <c r="L158" s="385"/>
      <c r="M158" s="385"/>
      <c r="N158" s="385"/>
      <c r="O158" s="385"/>
      <c r="P158" s="386"/>
      <c r="Q158"/>
    </row>
    <row r="159" spans="1:16" ht="12.75">
      <c r="A159" s="460"/>
      <c r="B159" s="460"/>
      <c r="C159" s="460"/>
      <c r="D159" s="460"/>
      <c r="E159" s="460"/>
      <c r="F159" s="460"/>
      <c r="G159" s="460"/>
      <c r="H159" s="460"/>
      <c r="I159" s="460"/>
      <c r="J159" s="460"/>
      <c r="K159" s="460"/>
      <c r="L159" s="460"/>
      <c r="M159" s="460"/>
      <c r="N159" s="460"/>
      <c r="O159" s="460"/>
      <c r="P159" s="460"/>
    </row>
    <row r="160" spans="1:17" s="1" customFormat="1" ht="13.5" customHeight="1">
      <c r="A160" s="24" t="s">
        <v>67</v>
      </c>
      <c r="B160" s="441" t="s">
        <v>822</v>
      </c>
      <c r="C160" s="441"/>
      <c r="D160" s="441"/>
      <c r="E160" s="441"/>
      <c r="F160" s="442"/>
      <c r="G160" s="25" t="s">
        <v>68</v>
      </c>
      <c r="H160" s="82">
        <v>41792</v>
      </c>
      <c r="I160" s="25" t="s">
        <v>69</v>
      </c>
      <c r="J160" s="82">
        <v>41897</v>
      </c>
      <c r="K160" s="25" t="s">
        <v>73</v>
      </c>
      <c r="L160" s="469" t="s">
        <v>306</v>
      </c>
      <c r="M160" s="469"/>
      <c r="N160" s="106" t="s">
        <v>24</v>
      </c>
      <c r="O160" s="469" t="s">
        <v>306</v>
      </c>
      <c r="P160" s="470"/>
      <c r="Q160"/>
    </row>
    <row r="161" spans="1:17" s="1" customFormat="1" ht="13.5" customHeight="1">
      <c r="A161" s="24" t="s">
        <v>70</v>
      </c>
      <c r="B161" s="409" t="s">
        <v>823</v>
      </c>
      <c r="C161" s="385"/>
      <c r="D161" s="385"/>
      <c r="E161" s="385"/>
      <c r="F161" s="385"/>
      <c r="G161" s="385"/>
      <c r="H161" s="385"/>
      <c r="I161" s="386"/>
      <c r="J161" s="86" t="s">
        <v>25</v>
      </c>
      <c r="K161" s="409" t="s">
        <v>48</v>
      </c>
      <c r="L161" s="385"/>
      <c r="M161" s="385"/>
      <c r="N161" s="385"/>
      <c r="O161" s="385"/>
      <c r="P161" s="386"/>
      <c r="Q161"/>
    </row>
    <row r="162" spans="1:16" ht="12.75">
      <c r="A162" s="460"/>
      <c r="B162" s="460"/>
      <c r="C162" s="460"/>
      <c r="D162" s="460"/>
      <c r="E162" s="460"/>
      <c r="F162" s="460"/>
      <c r="G162" s="460"/>
      <c r="H162" s="460"/>
      <c r="I162" s="460"/>
      <c r="J162" s="460"/>
      <c r="K162" s="460"/>
      <c r="L162" s="460"/>
      <c r="M162" s="460"/>
      <c r="N162" s="460"/>
      <c r="O162" s="460"/>
      <c r="P162" s="460"/>
    </row>
    <row r="163" spans="1:19" s="8" customFormat="1" ht="12.75">
      <c r="A163" s="388" t="s">
        <v>169</v>
      </c>
      <c r="B163" s="387"/>
      <c r="C163" s="387"/>
      <c r="D163" s="387"/>
      <c r="E163" s="389"/>
      <c r="F163" s="464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/>
      <c r="R163" s="22"/>
      <c r="S163" s="22"/>
    </row>
    <row r="164" spans="1:17" s="1" customFormat="1" ht="13.5" customHeight="1">
      <c r="A164" s="24" t="s">
        <v>67</v>
      </c>
      <c r="B164" s="441" t="s">
        <v>837</v>
      </c>
      <c r="C164" s="441"/>
      <c r="D164" s="441"/>
      <c r="E164" s="441"/>
      <c r="F164" s="442"/>
      <c r="G164" s="25" t="s">
        <v>68</v>
      </c>
      <c r="H164" s="82">
        <v>41771</v>
      </c>
      <c r="I164" s="25" t="s">
        <v>69</v>
      </c>
      <c r="J164" s="82">
        <v>41904</v>
      </c>
      <c r="K164" s="25" t="s">
        <v>73</v>
      </c>
      <c r="L164" s="469" t="s">
        <v>326</v>
      </c>
      <c r="M164" s="469"/>
      <c r="N164" s="106" t="s">
        <v>24</v>
      </c>
      <c r="O164" s="469" t="s">
        <v>343</v>
      </c>
      <c r="P164" s="470"/>
      <c r="Q164"/>
    </row>
    <row r="165" spans="1:17" s="1" customFormat="1" ht="13.5" customHeight="1">
      <c r="A165" s="24" t="s">
        <v>70</v>
      </c>
      <c r="B165" s="409" t="s">
        <v>838</v>
      </c>
      <c r="C165" s="385"/>
      <c r="D165" s="385"/>
      <c r="E165" s="385"/>
      <c r="F165" s="385"/>
      <c r="G165" s="385"/>
      <c r="H165" s="385"/>
      <c r="I165" s="386"/>
      <c r="J165" s="86" t="s">
        <v>25</v>
      </c>
      <c r="K165" s="409" t="s">
        <v>48</v>
      </c>
      <c r="L165" s="385"/>
      <c r="M165" s="385"/>
      <c r="N165" s="385"/>
      <c r="O165" s="385"/>
      <c r="P165" s="386"/>
      <c r="Q165"/>
    </row>
    <row r="166" spans="1:16" ht="12.75">
      <c r="A166" s="460"/>
      <c r="B166" s="460"/>
      <c r="C166" s="460"/>
      <c r="D166" s="460"/>
      <c r="E166" s="460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</row>
    <row r="167" spans="1:17" s="1" customFormat="1" ht="13.5" customHeight="1">
      <c r="A167" s="24" t="s">
        <v>67</v>
      </c>
      <c r="B167" s="441" t="s">
        <v>839</v>
      </c>
      <c r="C167" s="441"/>
      <c r="D167" s="441"/>
      <c r="E167" s="441"/>
      <c r="F167" s="442"/>
      <c r="G167" s="25" t="s">
        <v>68</v>
      </c>
      <c r="H167" s="82">
        <v>41771</v>
      </c>
      <c r="I167" s="25" t="s">
        <v>69</v>
      </c>
      <c r="J167" s="82">
        <v>41904</v>
      </c>
      <c r="K167" s="25" t="s">
        <v>73</v>
      </c>
      <c r="L167" s="469" t="s">
        <v>326</v>
      </c>
      <c r="M167" s="469"/>
      <c r="N167" s="106" t="s">
        <v>24</v>
      </c>
      <c r="O167" s="469" t="s">
        <v>343</v>
      </c>
      <c r="P167" s="470"/>
      <c r="Q167"/>
    </row>
    <row r="168" spans="1:17" s="1" customFormat="1" ht="13.5" customHeight="1">
      <c r="A168" s="24" t="s">
        <v>70</v>
      </c>
      <c r="B168" s="409" t="s">
        <v>838</v>
      </c>
      <c r="C168" s="385"/>
      <c r="D168" s="385"/>
      <c r="E168" s="385"/>
      <c r="F168" s="385"/>
      <c r="G168" s="385"/>
      <c r="H168" s="385"/>
      <c r="I168" s="386"/>
      <c r="J168" s="86" t="s">
        <v>25</v>
      </c>
      <c r="K168" s="409" t="s">
        <v>48</v>
      </c>
      <c r="L168" s="385"/>
      <c r="M168" s="385"/>
      <c r="N168" s="385"/>
      <c r="O168" s="385"/>
      <c r="P168" s="386"/>
      <c r="Q168"/>
    </row>
    <row r="169" spans="1:16" ht="12.75">
      <c r="A169" s="460"/>
      <c r="B169" s="460"/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</row>
    <row r="170" spans="1:19" s="8" customFormat="1" ht="12.75">
      <c r="A170" s="388" t="s">
        <v>844</v>
      </c>
      <c r="B170" s="387"/>
      <c r="C170" s="387"/>
      <c r="D170" s="387"/>
      <c r="E170" s="389"/>
      <c r="F170" s="464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/>
      <c r="R170" s="22"/>
      <c r="S170" s="22"/>
    </row>
    <row r="171" spans="1:17" s="1" customFormat="1" ht="13.5" customHeight="1">
      <c r="A171" s="24" t="s">
        <v>67</v>
      </c>
      <c r="B171" s="441" t="s">
        <v>849</v>
      </c>
      <c r="C171" s="441"/>
      <c r="D171" s="441"/>
      <c r="E171" s="441"/>
      <c r="F171" s="442"/>
      <c r="G171" s="25" t="s">
        <v>68</v>
      </c>
      <c r="H171" s="82">
        <v>41577</v>
      </c>
      <c r="I171" s="25" t="s">
        <v>69</v>
      </c>
      <c r="J171" s="82">
        <v>42307</v>
      </c>
      <c r="K171" s="25" t="s">
        <v>73</v>
      </c>
      <c r="L171" s="469" t="s">
        <v>433</v>
      </c>
      <c r="M171" s="469"/>
      <c r="N171" s="106" t="s">
        <v>24</v>
      </c>
      <c r="O171" s="469" t="s">
        <v>343</v>
      </c>
      <c r="P171" s="470"/>
      <c r="Q171"/>
    </row>
    <row r="172" spans="1:17" s="1" customFormat="1" ht="13.5" customHeight="1">
      <c r="A172" s="24" t="s">
        <v>70</v>
      </c>
      <c r="B172" s="409" t="s">
        <v>850</v>
      </c>
      <c r="C172" s="385"/>
      <c r="D172" s="385"/>
      <c r="E172" s="385"/>
      <c r="F172" s="385"/>
      <c r="G172" s="385"/>
      <c r="H172" s="385"/>
      <c r="I172" s="386"/>
      <c r="J172" s="86" t="s">
        <v>25</v>
      </c>
      <c r="K172" s="409" t="s">
        <v>762</v>
      </c>
      <c r="L172" s="385"/>
      <c r="M172" s="385"/>
      <c r="N172" s="385"/>
      <c r="O172" s="385"/>
      <c r="P172" s="386"/>
      <c r="Q172"/>
    </row>
    <row r="173" spans="1:16" ht="12.75">
      <c r="A173" s="460"/>
      <c r="B173" s="460"/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</row>
    <row r="174" spans="1:17" s="1" customFormat="1" ht="13.5" customHeight="1">
      <c r="A174" s="24" t="s">
        <v>67</v>
      </c>
      <c r="B174" s="441" t="s">
        <v>851</v>
      </c>
      <c r="C174" s="441"/>
      <c r="D174" s="441"/>
      <c r="E174" s="441"/>
      <c r="F174" s="442"/>
      <c r="G174" s="25" t="s">
        <v>68</v>
      </c>
      <c r="H174" s="82">
        <v>41785</v>
      </c>
      <c r="I174" s="25" t="s">
        <v>69</v>
      </c>
      <c r="J174" s="82">
        <v>41904</v>
      </c>
      <c r="K174" s="25" t="s">
        <v>73</v>
      </c>
      <c r="L174" s="469" t="s">
        <v>433</v>
      </c>
      <c r="M174" s="469"/>
      <c r="N174" s="106" t="s">
        <v>24</v>
      </c>
      <c r="O174" s="469" t="s">
        <v>327</v>
      </c>
      <c r="P174" s="470"/>
      <c r="Q174"/>
    </row>
    <row r="175" spans="1:17" s="1" customFormat="1" ht="13.5" customHeight="1">
      <c r="A175" s="24" t="s">
        <v>70</v>
      </c>
      <c r="B175" s="409" t="s">
        <v>852</v>
      </c>
      <c r="C175" s="385"/>
      <c r="D175" s="385"/>
      <c r="E175" s="385"/>
      <c r="F175" s="385"/>
      <c r="G175" s="385"/>
      <c r="H175" s="385"/>
      <c r="I175" s="386"/>
      <c r="J175" s="86" t="s">
        <v>25</v>
      </c>
      <c r="K175" s="409" t="s">
        <v>48</v>
      </c>
      <c r="L175" s="385"/>
      <c r="M175" s="385"/>
      <c r="N175" s="385"/>
      <c r="O175" s="385"/>
      <c r="P175" s="386"/>
      <c r="Q175"/>
    </row>
    <row r="176" spans="1:16" ht="12.75">
      <c r="A176" s="463"/>
      <c r="B176" s="463"/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  <c r="P176" s="463"/>
    </row>
    <row r="177" spans="1:19" s="8" customFormat="1" ht="12.75">
      <c r="A177" s="388" t="s">
        <v>860</v>
      </c>
      <c r="B177" s="387"/>
      <c r="C177" s="387"/>
      <c r="D177" s="387"/>
      <c r="E177" s="389"/>
      <c r="F177" s="464"/>
      <c r="G177" s="465"/>
      <c r="H177" s="465"/>
      <c r="I177" s="465"/>
      <c r="J177" s="465"/>
      <c r="K177" s="465"/>
      <c r="L177" s="465"/>
      <c r="M177" s="465"/>
      <c r="N177" s="465"/>
      <c r="O177" s="465"/>
      <c r="P177" s="465"/>
      <c r="Q177"/>
      <c r="R177" s="22"/>
      <c r="S177" s="22"/>
    </row>
    <row r="178" spans="1:17" s="1" customFormat="1" ht="13.5" customHeight="1">
      <c r="A178" s="24" t="s">
        <v>67</v>
      </c>
      <c r="B178" s="441" t="s">
        <v>875</v>
      </c>
      <c r="C178" s="441"/>
      <c r="D178" s="441"/>
      <c r="E178" s="441"/>
      <c r="F178" s="442"/>
      <c r="G178" s="25" t="s">
        <v>68</v>
      </c>
      <c r="H178" s="82">
        <v>41563</v>
      </c>
      <c r="I178" s="25" t="s">
        <v>69</v>
      </c>
      <c r="J178" s="82" t="s">
        <v>306</v>
      </c>
      <c r="K178" s="25" t="s">
        <v>73</v>
      </c>
      <c r="L178" s="469" t="s">
        <v>326</v>
      </c>
      <c r="M178" s="469"/>
      <c r="N178" s="106" t="s">
        <v>24</v>
      </c>
      <c r="O178" s="469" t="s">
        <v>343</v>
      </c>
      <c r="P178" s="470"/>
      <c r="Q178"/>
    </row>
    <row r="179" spans="1:17" s="1" customFormat="1" ht="13.5" customHeight="1">
      <c r="A179" s="24" t="s">
        <v>70</v>
      </c>
      <c r="B179" s="409" t="s">
        <v>876</v>
      </c>
      <c r="C179" s="385"/>
      <c r="D179" s="385"/>
      <c r="E179" s="385"/>
      <c r="F179" s="385"/>
      <c r="G179" s="385"/>
      <c r="H179" s="385"/>
      <c r="I179" s="386"/>
      <c r="J179" s="86" t="s">
        <v>25</v>
      </c>
      <c r="K179" s="409" t="s">
        <v>386</v>
      </c>
      <c r="L179" s="385"/>
      <c r="M179" s="385"/>
      <c r="N179" s="385"/>
      <c r="O179" s="385"/>
      <c r="P179" s="386"/>
      <c r="Q179"/>
    </row>
    <row r="180" spans="1:16" ht="12.75">
      <c r="A180" s="460"/>
      <c r="B180" s="460"/>
      <c r="C180" s="460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</row>
    <row r="181" spans="1:17" s="1" customFormat="1" ht="13.5" customHeight="1">
      <c r="A181" s="24" t="s">
        <v>67</v>
      </c>
      <c r="B181" s="441" t="s">
        <v>877</v>
      </c>
      <c r="C181" s="441"/>
      <c r="D181" s="441"/>
      <c r="E181" s="441"/>
      <c r="F181" s="442"/>
      <c r="G181" s="25" t="s">
        <v>68</v>
      </c>
      <c r="H181" s="82">
        <v>40522</v>
      </c>
      <c r="I181" s="25" t="s">
        <v>69</v>
      </c>
      <c r="J181" s="82" t="s">
        <v>306</v>
      </c>
      <c r="K181" s="25" t="s">
        <v>73</v>
      </c>
      <c r="L181" s="469" t="s">
        <v>326</v>
      </c>
      <c r="M181" s="469"/>
      <c r="N181" s="106" t="s">
        <v>24</v>
      </c>
      <c r="O181" s="469" t="s">
        <v>343</v>
      </c>
      <c r="P181" s="470"/>
      <c r="Q181"/>
    </row>
    <row r="182" spans="1:17" s="1" customFormat="1" ht="13.5" customHeight="1">
      <c r="A182" s="24" t="s">
        <v>70</v>
      </c>
      <c r="B182" s="409" t="s">
        <v>876</v>
      </c>
      <c r="C182" s="385"/>
      <c r="D182" s="385"/>
      <c r="E182" s="385"/>
      <c r="F182" s="385"/>
      <c r="G182" s="385"/>
      <c r="H182" s="385"/>
      <c r="I182" s="386"/>
      <c r="J182" s="86" t="s">
        <v>25</v>
      </c>
      <c r="K182" s="409" t="s">
        <v>386</v>
      </c>
      <c r="L182" s="385"/>
      <c r="M182" s="385"/>
      <c r="N182" s="385"/>
      <c r="O182" s="385"/>
      <c r="P182" s="386"/>
      <c r="Q182"/>
    </row>
    <row r="183" spans="1:16" ht="12.75">
      <c r="A183" s="460"/>
      <c r="B183" s="460"/>
      <c r="C183" s="460"/>
      <c r="D183" s="460"/>
      <c r="E183" s="460"/>
      <c r="F183" s="460"/>
      <c r="G183" s="460"/>
      <c r="H183" s="460"/>
      <c r="I183" s="460"/>
      <c r="J183" s="460"/>
      <c r="K183" s="460"/>
      <c r="L183" s="460"/>
      <c r="M183" s="460"/>
      <c r="N183" s="460"/>
      <c r="O183" s="460"/>
      <c r="P183" s="460"/>
    </row>
    <row r="184" spans="1:17" s="1" customFormat="1" ht="13.5" customHeight="1">
      <c r="A184" s="24" t="s">
        <v>67</v>
      </c>
      <c r="B184" s="441" t="s">
        <v>878</v>
      </c>
      <c r="C184" s="441"/>
      <c r="D184" s="441"/>
      <c r="E184" s="441"/>
      <c r="F184" s="442"/>
      <c r="G184" s="25" t="s">
        <v>68</v>
      </c>
      <c r="H184" s="82">
        <v>40522</v>
      </c>
      <c r="I184" s="25" t="s">
        <v>69</v>
      </c>
      <c r="J184" s="82" t="s">
        <v>306</v>
      </c>
      <c r="K184" s="25" t="s">
        <v>73</v>
      </c>
      <c r="L184" s="469" t="s">
        <v>326</v>
      </c>
      <c r="M184" s="469"/>
      <c r="N184" s="106" t="s">
        <v>24</v>
      </c>
      <c r="O184" s="469" t="s">
        <v>343</v>
      </c>
      <c r="P184" s="470"/>
      <c r="Q184"/>
    </row>
    <row r="185" spans="1:17" s="1" customFormat="1" ht="13.5" customHeight="1">
      <c r="A185" s="24" t="s">
        <v>70</v>
      </c>
      <c r="B185" s="409" t="s">
        <v>876</v>
      </c>
      <c r="C185" s="385"/>
      <c r="D185" s="385"/>
      <c r="E185" s="385"/>
      <c r="F185" s="385"/>
      <c r="G185" s="385"/>
      <c r="H185" s="385"/>
      <c r="I185" s="386"/>
      <c r="J185" s="86" t="s">
        <v>25</v>
      </c>
      <c r="K185" s="409" t="s">
        <v>386</v>
      </c>
      <c r="L185" s="385"/>
      <c r="M185" s="385"/>
      <c r="N185" s="385"/>
      <c r="O185" s="385"/>
      <c r="P185" s="386"/>
      <c r="Q185"/>
    </row>
    <row r="186" spans="1:16" ht="12.75">
      <c r="A186" s="460"/>
      <c r="B186" s="460"/>
      <c r="C186" s="460"/>
      <c r="D186" s="460"/>
      <c r="E186" s="460"/>
      <c r="F186" s="460"/>
      <c r="G186" s="460"/>
      <c r="H186" s="460"/>
      <c r="I186" s="460"/>
      <c r="J186" s="460"/>
      <c r="K186" s="460"/>
      <c r="L186" s="460"/>
      <c r="M186" s="460"/>
      <c r="N186" s="460"/>
      <c r="O186" s="460"/>
      <c r="P186" s="460"/>
    </row>
    <row r="187" spans="1:17" s="1" customFormat="1" ht="13.5" customHeight="1">
      <c r="A187" s="24" t="s">
        <v>67</v>
      </c>
      <c r="B187" s="441" t="s">
        <v>879</v>
      </c>
      <c r="C187" s="441"/>
      <c r="D187" s="441"/>
      <c r="E187" s="441"/>
      <c r="F187" s="442"/>
      <c r="G187" s="25" t="s">
        <v>68</v>
      </c>
      <c r="H187" s="82">
        <v>41368</v>
      </c>
      <c r="I187" s="25" t="s">
        <v>69</v>
      </c>
      <c r="J187" s="82" t="s">
        <v>306</v>
      </c>
      <c r="K187" s="25" t="s">
        <v>73</v>
      </c>
      <c r="L187" s="469" t="s">
        <v>326</v>
      </c>
      <c r="M187" s="469"/>
      <c r="N187" s="106" t="s">
        <v>24</v>
      </c>
      <c r="O187" s="469" t="s">
        <v>306</v>
      </c>
      <c r="P187" s="470"/>
      <c r="Q187"/>
    </row>
    <row r="188" spans="1:17" s="1" customFormat="1" ht="13.5" customHeight="1">
      <c r="A188" s="24" t="s">
        <v>70</v>
      </c>
      <c r="B188" s="409" t="s">
        <v>876</v>
      </c>
      <c r="C188" s="385"/>
      <c r="D188" s="385"/>
      <c r="E188" s="385"/>
      <c r="F188" s="385"/>
      <c r="G188" s="385"/>
      <c r="H188" s="385"/>
      <c r="I188" s="386"/>
      <c r="J188" s="86" t="s">
        <v>25</v>
      </c>
      <c r="K188" s="409" t="s">
        <v>386</v>
      </c>
      <c r="L188" s="385"/>
      <c r="M188" s="385"/>
      <c r="N188" s="385"/>
      <c r="O188" s="385"/>
      <c r="P188" s="386"/>
      <c r="Q188"/>
    </row>
    <row r="189" spans="1:16" ht="12.75">
      <c r="A189" s="463"/>
      <c r="B189" s="463"/>
      <c r="C189" s="463"/>
      <c r="D189" s="463"/>
      <c r="E189" s="463"/>
      <c r="F189" s="463"/>
      <c r="G189" s="463"/>
      <c r="H189" s="463"/>
      <c r="I189" s="463"/>
      <c r="J189" s="463"/>
      <c r="K189" s="463"/>
      <c r="L189" s="463"/>
      <c r="M189" s="463"/>
      <c r="N189" s="463"/>
      <c r="O189" s="463"/>
      <c r="P189" s="463"/>
    </row>
    <row r="190" spans="1:17" s="1" customFormat="1" ht="13.5" customHeight="1">
      <c r="A190" s="24" t="s">
        <v>67</v>
      </c>
      <c r="B190" s="441" t="s">
        <v>883</v>
      </c>
      <c r="C190" s="441"/>
      <c r="D190" s="441"/>
      <c r="E190" s="441"/>
      <c r="F190" s="442"/>
      <c r="G190" s="25" t="s">
        <v>68</v>
      </c>
      <c r="H190" s="82">
        <v>41260</v>
      </c>
      <c r="I190" s="25" t="s">
        <v>69</v>
      </c>
      <c r="J190" s="82">
        <v>41852</v>
      </c>
      <c r="K190" s="25" t="s">
        <v>73</v>
      </c>
      <c r="L190" s="469" t="s">
        <v>326</v>
      </c>
      <c r="M190" s="469"/>
      <c r="N190" s="106" t="s">
        <v>24</v>
      </c>
      <c r="O190" s="469" t="s">
        <v>343</v>
      </c>
      <c r="P190" s="470"/>
      <c r="Q190"/>
    </row>
    <row r="191" spans="1:17" s="1" customFormat="1" ht="13.5" customHeight="1">
      <c r="A191" s="24" t="s">
        <v>70</v>
      </c>
      <c r="B191" s="409" t="s">
        <v>876</v>
      </c>
      <c r="C191" s="385"/>
      <c r="D191" s="385"/>
      <c r="E191" s="385"/>
      <c r="F191" s="385"/>
      <c r="G191" s="385"/>
      <c r="H191" s="385"/>
      <c r="I191" s="386"/>
      <c r="J191" s="86" t="s">
        <v>25</v>
      </c>
      <c r="K191" s="409" t="s">
        <v>386</v>
      </c>
      <c r="L191" s="385"/>
      <c r="M191" s="385"/>
      <c r="N191" s="385"/>
      <c r="O191" s="385"/>
      <c r="P191" s="386"/>
      <c r="Q191"/>
    </row>
    <row r="192" spans="1:16" ht="12.75">
      <c r="A192" s="460"/>
      <c r="B192" s="460"/>
      <c r="C192" s="460"/>
      <c r="D192" s="460"/>
      <c r="E192" s="460"/>
      <c r="F192" s="460"/>
      <c r="G192" s="460"/>
      <c r="H192" s="460"/>
      <c r="I192" s="460"/>
      <c r="J192" s="460"/>
      <c r="K192" s="460"/>
      <c r="L192" s="460"/>
      <c r="M192" s="460"/>
      <c r="N192" s="460"/>
      <c r="O192" s="460"/>
      <c r="P192" s="460"/>
    </row>
    <row r="193" spans="1:17" s="1" customFormat="1" ht="13.5" customHeight="1">
      <c r="A193" s="24" t="s">
        <v>67</v>
      </c>
      <c r="B193" s="441" t="s">
        <v>735</v>
      </c>
      <c r="C193" s="441"/>
      <c r="D193" s="441"/>
      <c r="E193" s="441"/>
      <c r="F193" s="442"/>
      <c r="G193" s="25" t="s">
        <v>68</v>
      </c>
      <c r="H193" s="82">
        <v>41519</v>
      </c>
      <c r="I193" s="25" t="s">
        <v>69</v>
      </c>
      <c r="J193" s="82" t="s">
        <v>306</v>
      </c>
      <c r="K193" s="25" t="s">
        <v>73</v>
      </c>
      <c r="L193" s="469" t="s">
        <v>326</v>
      </c>
      <c r="M193" s="469"/>
      <c r="N193" s="106" t="s">
        <v>24</v>
      </c>
      <c r="O193" s="469" t="s">
        <v>343</v>
      </c>
      <c r="P193" s="470"/>
      <c r="Q193"/>
    </row>
    <row r="194" spans="1:17" s="1" customFormat="1" ht="13.5" customHeight="1">
      <c r="A194" s="24" t="s">
        <v>70</v>
      </c>
      <c r="B194" s="409" t="s">
        <v>876</v>
      </c>
      <c r="C194" s="385"/>
      <c r="D194" s="385"/>
      <c r="E194" s="385"/>
      <c r="F194" s="385"/>
      <c r="G194" s="385"/>
      <c r="H194" s="385"/>
      <c r="I194" s="386"/>
      <c r="J194" s="86" t="s">
        <v>25</v>
      </c>
      <c r="K194" s="409" t="s">
        <v>386</v>
      </c>
      <c r="L194" s="385"/>
      <c r="M194" s="385"/>
      <c r="N194" s="385"/>
      <c r="O194" s="385"/>
      <c r="P194" s="386"/>
      <c r="Q194"/>
    </row>
    <row r="195" spans="1:16" ht="12.75">
      <c r="A195" s="460"/>
      <c r="B195" s="460"/>
      <c r="C195" s="460"/>
      <c r="D195" s="460"/>
      <c r="E195" s="460"/>
      <c r="F195" s="460"/>
      <c r="G195" s="460"/>
      <c r="H195" s="460"/>
      <c r="I195" s="460"/>
      <c r="J195" s="460"/>
      <c r="K195" s="460"/>
      <c r="L195" s="460"/>
      <c r="M195" s="460"/>
      <c r="N195" s="460"/>
      <c r="O195" s="460"/>
      <c r="P195" s="460"/>
    </row>
    <row r="196" spans="1:17" s="1" customFormat="1" ht="13.5" customHeight="1">
      <c r="A196" s="24" t="s">
        <v>67</v>
      </c>
      <c r="B196" s="441" t="s">
        <v>884</v>
      </c>
      <c r="C196" s="441"/>
      <c r="D196" s="441"/>
      <c r="E196" s="441"/>
      <c r="F196" s="442"/>
      <c r="G196" s="25" t="s">
        <v>68</v>
      </c>
      <c r="H196" s="82">
        <v>41015</v>
      </c>
      <c r="I196" s="25" t="s">
        <v>69</v>
      </c>
      <c r="J196" s="82">
        <v>41774</v>
      </c>
      <c r="K196" s="25" t="s">
        <v>73</v>
      </c>
      <c r="L196" s="469" t="s">
        <v>326</v>
      </c>
      <c r="M196" s="469"/>
      <c r="N196" s="106" t="s">
        <v>24</v>
      </c>
      <c r="O196" s="469" t="s">
        <v>343</v>
      </c>
      <c r="P196" s="470"/>
      <c r="Q196"/>
    </row>
    <row r="197" spans="1:17" s="1" customFormat="1" ht="13.5" customHeight="1">
      <c r="A197" s="24" t="s">
        <v>70</v>
      </c>
      <c r="B197" s="409" t="s">
        <v>876</v>
      </c>
      <c r="C197" s="385"/>
      <c r="D197" s="385"/>
      <c r="E197" s="385"/>
      <c r="F197" s="385"/>
      <c r="G197" s="385"/>
      <c r="H197" s="385"/>
      <c r="I197" s="386"/>
      <c r="J197" s="86" t="s">
        <v>25</v>
      </c>
      <c r="K197" s="409" t="s">
        <v>386</v>
      </c>
      <c r="L197" s="385"/>
      <c r="M197" s="385"/>
      <c r="N197" s="385"/>
      <c r="O197" s="385"/>
      <c r="P197" s="386"/>
      <c r="Q197"/>
    </row>
    <row r="198" spans="1:16" ht="12.75">
      <c r="A198" s="460"/>
      <c r="B198" s="460"/>
      <c r="C198" s="460"/>
      <c r="D198" s="460"/>
      <c r="E198" s="460"/>
      <c r="F198" s="460"/>
      <c r="G198" s="460"/>
      <c r="H198" s="460"/>
      <c r="I198" s="460"/>
      <c r="J198" s="460"/>
      <c r="K198" s="460"/>
      <c r="L198" s="460"/>
      <c r="M198" s="460"/>
      <c r="N198" s="460"/>
      <c r="O198" s="460"/>
      <c r="P198" s="460"/>
    </row>
    <row r="199" spans="1:17" s="1" customFormat="1" ht="13.5" customHeight="1">
      <c r="A199" s="24" t="s">
        <v>67</v>
      </c>
      <c r="B199" s="441" t="s">
        <v>885</v>
      </c>
      <c r="C199" s="441"/>
      <c r="D199" s="441"/>
      <c r="E199" s="441"/>
      <c r="F199" s="442"/>
      <c r="G199" s="25" t="s">
        <v>68</v>
      </c>
      <c r="H199" s="82">
        <v>40522</v>
      </c>
      <c r="I199" s="25" t="s">
        <v>69</v>
      </c>
      <c r="J199" s="82" t="s">
        <v>306</v>
      </c>
      <c r="K199" s="25" t="s">
        <v>73</v>
      </c>
      <c r="L199" s="469" t="s">
        <v>326</v>
      </c>
      <c r="M199" s="469"/>
      <c r="N199" s="106" t="s">
        <v>24</v>
      </c>
      <c r="O199" s="469" t="s">
        <v>343</v>
      </c>
      <c r="P199" s="470"/>
      <c r="Q199"/>
    </row>
    <row r="200" spans="1:17" s="1" customFormat="1" ht="13.5" customHeight="1">
      <c r="A200" s="24" t="s">
        <v>70</v>
      </c>
      <c r="B200" s="409" t="s">
        <v>876</v>
      </c>
      <c r="C200" s="385"/>
      <c r="D200" s="385"/>
      <c r="E200" s="385"/>
      <c r="F200" s="385"/>
      <c r="G200" s="385"/>
      <c r="H200" s="385"/>
      <c r="I200" s="386"/>
      <c r="J200" s="86" t="s">
        <v>25</v>
      </c>
      <c r="K200" s="409" t="s">
        <v>386</v>
      </c>
      <c r="L200" s="385"/>
      <c r="M200" s="385"/>
      <c r="N200" s="385"/>
      <c r="O200" s="385"/>
      <c r="P200" s="386"/>
      <c r="Q200"/>
    </row>
    <row r="201" spans="1:16" ht="12.75">
      <c r="A201" s="463"/>
      <c r="B201" s="463"/>
      <c r="C201" s="463"/>
      <c r="D201" s="463"/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  <c r="O201" s="463"/>
      <c r="P201" s="463"/>
    </row>
    <row r="202" spans="1:17" s="1" customFormat="1" ht="13.5" customHeight="1">
      <c r="A202" s="24" t="s">
        <v>67</v>
      </c>
      <c r="B202" s="441" t="s">
        <v>887</v>
      </c>
      <c r="C202" s="441"/>
      <c r="D202" s="441"/>
      <c r="E202" s="441"/>
      <c r="F202" s="442"/>
      <c r="G202" s="25" t="s">
        <v>68</v>
      </c>
      <c r="H202" s="82">
        <v>40941</v>
      </c>
      <c r="I202" s="25" t="s">
        <v>69</v>
      </c>
      <c r="J202" s="82" t="s">
        <v>306</v>
      </c>
      <c r="K202" s="25" t="s">
        <v>73</v>
      </c>
      <c r="L202" s="469" t="s">
        <v>326</v>
      </c>
      <c r="M202" s="469"/>
      <c r="N202" s="106" t="s">
        <v>24</v>
      </c>
      <c r="O202" s="469" t="s">
        <v>343</v>
      </c>
      <c r="P202" s="470"/>
      <c r="Q202"/>
    </row>
    <row r="203" spans="1:17" s="1" customFormat="1" ht="13.5" customHeight="1">
      <c r="A203" s="24" t="s">
        <v>70</v>
      </c>
      <c r="B203" s="409" t="s">
        <v>876</v>
      </c>
      <c r="C203" s="385"/>
      <c r="D203" s="385"/>
      <c r="E203" s="385"/>
      <c r="F203" s="385"/>
      <c r="G203" s="385"/>
      <c r="H203" s="385"/>
      <c r="I203" s="386"/>
      <c r="J203" s="86" t="s">
        <v>25</v>
      </c>
      <c r="K203" s="409" t="s">
        <v>386</v>
      </c>
      <c r="L203" s="385"/>
      <c r="M203" s="385"/>
      <c r="N203" s="385"/>
      <c r="O203" s="385"/>
      <c r="P203" s="386"/>
      <c r="Q203"/>
    </row>
    <row r="204" spans="1:16" ht="12.75">
      <c r="A204" s="460"/>
      <c r="B204" s="460"/>
      <c r="C204" s="460"/>
      <c r="D204" s="460"/>
      <c r="E204" s="460"/>
      <c r="F204" s="460"/>
      <c r="G204" s="460"/>
      <c r="H204" s="460"/>
      <c r="I204" s="460"/>
      <c r="J204" s="460"/>
      <c r="K204" s="460"/>
      <c r="L204" s="460"/>
      <c r="M204" s="460"/>
      <c r="N204" s="460"/>
      <c r="O204" s="460"/>
      <c r="P204" s="460"/>
    </row>
    <row r="205" spans="1:17" s="1" customFormat="1" ht="13.5" customHeight="1">
      <c r="A205" s="24" t="s">
        <v>67</v>
      </c>
      <c r="B205" s="441" t="s">
        <v>888</v>
      </c>
      <c r="C205" s="441"/>
      <c r="D205" s="441"/>
      <c r="E205" s="441"/>
      <c r="F205" s="442"/>
      <c r="G205" s="25" t="s">
        <v>68</v>
      </c>
      <c r="H205" s="82">
        <v>41563</v>
      </c>
      <c r="I205" s="25" t="s">
        <v>69</v>
      </c>
      <c r="J205" s="82">
        <v>41856</v>
      </c>
      <c r="K205" s="25" t="s">
        <v>73</v>
      </c>
      <c r="L205" s="469" t="s">
        <v>326</v>
      </c>
      <c r="M205" s="469"/>
      <c r="N205" s="106" t="s">
        <v>24</v>
      </c>
      <c r="O205" s="469" t="s">
        <v>343</v>
      </c>
      <c r="P205" s="470"/>
      <c r="Q205"/>
    </row>
    <row r="206" spans="1:17" s="1" customFormat="1" ht="13.5" customHeight="1">
      <c r="A206" s="24" t="s">
        <v>70</v>
      </c>
      <c r="B206" s="409" t="s">
        <v>876</v>
      </c>
      <c r="C206" s="385"/>
      <c r="D206" s="385"/>
      <c r="E206" s="385"/>
      <c r="F206" s="385"/>
      <c r="G206" s="385"/>
      <c r="H206" s="385"/>
      <c r="I206" s="386"/>
      <c r="J206" s="86" t="s">
        <v>25</v>
      </c>
      <c r="K206" s="409" t="s">
        <v>386</v>
      </c>
      <c r="L206" s="385"/>
      <c r="M206" s="385"/>
      <c r="N206" s="385"/>
      <c r="O206" s="385"/>
      <c r="P206" s="386"/>
      <c r="Q206"/>
    </row>
    <row r="207" spans="1:16" ht="12.75">
      <c r="A207" s="460"/>
      <c r="B207" s="460"/>
      <c r="C207" s="460"/>
      <c r="D207" s="460"/>
      <c r="E207" s="460"/>
      <c r="F207" s="460"/>
      <c r="G207" s="460"/>
      <c r="H207" s="460"/>
      <c r="I207" s="460"/>
      <c r="J207" s="460"/>
      <c r="K207" s="460"/>
      <c r="L207" s="460"/>
      <c r="M207" s="460"/>
      <c r="N207" s="460"/>
      <c r="O207" s="460"/>
      <c r="P207" s="460"/>
    </row>
    <row r="208" spans="1:17" s="1" customFormat="1" ht="13.5" customHeight="1">
      <c r="A208" s="24" t="s">
        <v>67</v>
      </c>
      <c r="B208" s="441" t="s">
        <v>889</v>
      </c>
      <c r="C208" s="441"/>
      <c r="D208" s="441"/>
      <c r="E208" s="441"/>
      <c r="F208" s="442"/>
      <c r="G208" s="25" t="s">
        <v>68</v>
      </c>
      <c r="H208" s="82">
        <v>40847</v>
      </c>
      <c r="I208" s="25" t="s">
        <v>69</v>
      </c>
      <c r="J208" s="82" t="s">
        <v>306</v>
      </c>
      <c r="K208" s="25" t="s">
        <v>73</v>
      </c>
      <c r="L208" s="469" t="s">
        <v>326</v>
      </c>
      <c r="M208" s="469"/>
      <c r="N208" s="106" t="s">
        <v>24</v>
      </c>
      <c r="O208" s="469" t="s">
        <v>343</v>
      </c>
      <c r="P208" s="470"/>
      <c r="Q208"/>
    </row>
    <row r="209" spans="1:17" s="1" customFormat="1" ht="13.5" customHeight="1">
      <c r="A209" s="24" t="s">
        <v>70</v>
      </c>
      <c r="B209" s="409" t="s">
        <v>876</v>
      </c>
      <c r="C209" s="385"/>
      <c r="D209" s="385"/>
      <c r="E209" s="385"/>
      <c r="F209" s="385"/>
      <c r="G209" s="385"/>
      <c r="H209" s="385"/>
      <c r="I209" s="386"/>
      <c r="J209" s="86" t="s">
        <v>25</v>
      </c>
      <c r="K209" s="409" t="s">
        <v>386</v>
      </c>
      <c r="L209" s="385"/>
      <c r="M209" s="385"/>
      <c r="N209" s="385"/>
      <c r="O209" s="385"/>
      <c r="P209" s="386"/>
      <c r="Q209"/>
    </row>
    <row r="210" spans="1:16" ht="12.75">
      <c r="A210" s="460"/>
      <c r="B210" s="460"/>
      <c r="C210" s="460"/>
      <c r="D210" s="460"/>
      <c r="E210" s="460"/>
      <c r="F210" s="460"/>
      <c r="G210" s="460"/>
      <c r="H210" s="460"/>
      <c r="I210" s="460"/>
      <c r="J210" s="460"/>
      <c r="K210" s="460"/>
      <c r="L210" s="460"/>
      <c r="M210" s="460"/>
      <c r="N210" s="460"/>
      <c r="O210" s="460"/>
      <c r="P210" s="460"/>
    </row>
    <row r="211" spans="1:17" s="1" customFormat="1" ht="13.5" customHeight="1">
      <c r="A211" s="24" t="s">
        <v>67</v>
      </c>
      <c r="B211" s="441" t="s">
        <v>890</v>
      </c>
      <c r="C211" s="441"/>
      <c r="D211" s="441"/>
      <c r="E211" s="441"/>
      <c r="F211" s="442"/>
      <c r="G211" s="25" t="s">
        <v>68</v>
      </c>
      <c r="H211" s="82">
        <v>41368</v>
      </c>
      <c r="I211" s="25" t="s">
        <v>69</v>
      </c>
      <c r="J211" s="82">
        <v>41927</v>
      </c>
      <c r="K211" s="25" t="s">
        <v>73</v>
      </c>
      <c r="L211" s="469" t="s">
        <v>326</v>
      </c>
      <c r="M211" s="469"/>
      <c r="N211" s="106" t="s">
        <v>24</v>
      </c>
      <c r="O211" s="469" t="s">
        <v>343</v>
      </c>
      <c r="P211" s="470"/>
      <c r="Q211"/>
    </row>
    <row r="212" spans="1:17" s="1" customFormat="1" ht="13.5" customHeight="1">
      <c r="A212" s="24" t="s">
        <v>70</v>
      </c>
      <c r="B212" s="409" t="s">
        <v>876</v>
      </c>
      <c r="C212" s="385"/>
      <c r="D212" s="385"/>
      <c r="E212" s="385"/>
      <c r="F212" s="385"/>
      <c r="G212" s="385"/>
      <c r="H212" s="385"/>
      <c r="I212" s="386"/>
      <c r="J212" s="86" t="s">
        <v>25</v>
      </c>
      <c r="K212" s="409" t="s">
        <v>386</v>
      </c>
      <c r="L212" s="385"/>
      <c r="M212" s="385"/>
      <c r="N212" s="385"/>
      <c r="O212" s="385"/>
      <c r="P212" s="386"/>
      <c r="Q212"/>
    </row>
    <row r="213" spans="1:16" ht="12.75">
      <c r="A213" s="463"/>
      <c r="B213" s="463"/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63"/>
    </row>
    <row r="214" spans="1:17" s="1" customFormat="1" ht="13.5" customHeight="1">
      <c r="A214" s="24" t="s">
        <v>67</v>
      </c>
      <c r="B214" s="441" t="s">
        <v>465</v>
      </c>
      <c r="C214" s="441"/>
      <c r="D214" s="441"/>
      <c r="E214" s="441"/>
      <c r="F214" s="442"/>
      <c r="G214" s="25" t="s">
        <v>68</v>
      </c>
      <c r="H214" s="82">
        <v>41862</v>
      </c>
      <c r="I214" s="25" t="s">
        <v>69</v>
      </c>
      <c r="J214" s="82" t="s">
        <v>306</v>
      </c>
      <c r="K214" s="25" t="s">
        <v>73</v>
      </c>
      <c r="L214" s="469" t="s">
        <v>326</v>
      </c>
      <c r="M214" s="469"/>
      <c r="N214" s="106" t="s">
        <v>24</v>
      </c>
      <c r="O214" s="469" t="s">
        <v>343</v>
      </c>
      <c r="P214" s="470"/>
      <c r="Q214"/>
    </row>
    <row r="215" spans="1:17" s="1" customFormat="1" ht="13.5" customHeight="1">
      <c r="A215" s="24" t="s">
        <v>70</v>
      </c>
      <c r="B215" s="409" t="s">
        <v>876</v>
      </c>
      <c r="C215" s="385"/>
      <c r="D215" s="385"/>
      <c r="E215" s="385"/>
      <c r="F215" s="385"/>
      <c r="G215" s="385"/>
      <c r="H215" s="385"/>
      <c r="I215" s="386"/>
      <c r="J215" s="86" t="s">
        <v>25</v>
      </c>
      <c r="K215" s="409" t="s">
        <v>386</v>
      </c>
      <c r="L215" s="385"/>
      <c r="M215" s="385"/>
      <c r="N215" s="385"/>
      <c r="O215" s="385"/>
      <c r="P215" s="386"/>
      <c r="Q215"/>
    </row>
    <row r="216" spans="1:16" ht="12.75">
      <c r="A216" s="460"/>
      <c r="B216" s="460"/>
      <c r="C216" s="460"/>
      <c r="D216" s="460"/>
      <c r="E216" s="460"/>
      <c r="F216" s="460"/>
      <c r="G216" s="460"/>
      <c r="H216" s="460"/>
      <c r="I216" s="460"/>
      <c r="J216" s="460"/>
      <c r="K216" s="460"/>
      <c r="L216" s="460"/>
      <c r="M216" s="460"/>
      <c r="N216" s="460"/>
      <c r="O216" s="460"/>
      <c r="P216" s="460"/>
    </row>
    <row r="217" spans="1:17" s="1" customFormat="1" ht="13.5" customHeight="1">
      <c r="A217" s="24" t="s">
        <v>67</v>
      </c>
      <c r="B217" s="441" t="s">
        <v>892</v>
      </c>
      <c r="C217" s="441"/>
      <c r="D217" s="441"/>
      <c r="E217" s="441"/>
      <c r="F217" s="442"/>
      <c r="G217" s="25" t="s">
        <v>68</v>
      </c>
      <c r="H217" s="82">
        <v>41862</v>
      </c>
      <c r="I217" s="25" t="s">
        <v>69</v>
      </c>
      <c r="J217" s="82" t="s">
        <v>306</v>
      </c>
      <c r="K217" s="25" t="s">
        <v>73</v>
      </c>
      <c r="L217" s="469" t="s">
        <v>326</v>
      </c>
      <c r="M217" s="469"/>
      <c r="N217" s="106" t="s">
        <v>24</v>
      </c>
      <c r="O217" s="469" t="s">
        <v>343</v>
      </c>
      <c r="P217" s="470"/>
      <c r="Q217"/>
    </row>
    <row r="218" spans="1:17" s="1" customFormat="1" ht="13.5" customHeight="1">
      <c r="A218" s="24" t="s">
        <v>70</v>
      </c>
      <c r="B218" s="409" t="s">
        <v>876</v>
      </c>
      <c r="C218" s="385"/>
      <c r="D218" s="385"/>
      <c r="E218" s="385"/>
      <c r="F218" s="385"/>
      <c r="G218" s="385"/>
      <c r="H218" s="385"/>
      <c r="I218" s="386"/>
      <c r="J218" s="86" t="s">
        <v>25</v>
      </c>
      <c r="K218" s="409" t="s">
        <v>386</v>
      </c>
      <c r="L218" s="385"/>
      <c r="M218" s="385"/>
      <c r="N218" s="385"/>
      <c r="O218" s="385"/>
      <c r="P218" s="386"/>
      <c r="Q218"/>
    </row>
    <row r="219" spans="1:16" ht="12.75">
      <c r="A219" s="460"/>
      <c r="B219" s="460"/>
      <c r="C219" s="460"/>
      <c r="D219" s="460"/>
      <c r="E219" s="460"/>
      <c r="F219" s="460"/>
      <c r="G219" s="460"/>
      <c r="H219" s="460"/>
      <c r="I219" s="460"/>
      <c r="J219" s="460"/>
      <c r="K219" s="460"/>
      <c r="L219" s="460"/>
      <c r="M219" s="460"/>
      <c r="N219" s="460"/>
      <c r="O219" s="460"/>
      <c r="P219" s="460"/>
    </row>
    <row r="220" spans="1:17" s="1" customFormat="1" ht="13.5" customHeight="1">
      <c r="A220" s="24" t="s">
        <v>67</v>
      </c>
      <c r="B220" s="441" t="s">
        <v>463</v>
      </c>
      <c r="C220" s="441"/>
      <c r="D220" s="441"/>
      <c r="E220" s="441"/>
      <c r="F220" s="442"/>
      <c r="G220" s="25" t="s">
        <v>68</v>
      </c>
      <c r="H220" s="82">
        <v>41862</v>
      </c>
      <c r="I220" s="25" t="s">
        <v>69</v>
      </c>
      <c r="J220" s="82" t="s">
        <v>306</v>
      </c>
      <c r="K220" s="25" t="s">
        <v>73</v>
      </c>
      <c r="L220" s="469" t="s">
        <v>326</v>
      </c>
      <c r="M220" s="469"/>
      <c r="N220" s="106" t="s">
        <v>24</v>
      </c>
      <c r="O220" s="469" t="s">
        <v>343</v>
      </c>
      <c r="P220" s="470"/>
      <c r="Q220"/>
    </row>
    <row r="221" spans="1:17" s="1" customFormat="1" ht="13.5" customHeight="1">
      <c r="A221" s="24" t="s">
        <v>70</v>
      </c>
      <c r="B221" s="409" t="s">
        <v>876</v>
      </c>
      <c r="C221" s="385"/>
      <c r="D221" s="385"/>
      <c r="E221" s="385"/>
      <c r="F221" s="385"/>
      <c r="G221" s="385"/>
      <c r="H221" s="385"/>
      <c r="I221" s="386"/>
      <c r="J221" s="86" t="s">
        <v>25</v>
      </c>
      <c r="K221" s="409" t="s">
        <v>386</v>
      </c>
      <c r="L221" s="385"/>
      <c r="M221" s="385"/>
      <c r="N221" s="385"/>
      <c r="O221" s="385"/>
      <c r="P221" s="386"/>
      <c r="Q221"/>
    </row>
    <row r="222" spans="1:16" ht="12.75">
      <c r="A222" s="460"/>
      <c r="B222" s="460"/>
      <c r="C222" s="460"/>
      <c r="D222" s="460"/>
      <c r="E222" s="460"/>
      <c r="F222" s="460"/>
      <c r="G222" s="460"/>
      <c r="H222" s="460"/>
      <c r="I222" s="460"/>
      <c r="J222" s="460"/>
      <c r="K222" s="460"/>
      <c r="L222" s="460"/>
      <c r="M222" s="460"/>
      <c r="N222" s="460"/>
      <c r="O222" s="460"/>
      <c r="P222" s="460"/>
    </row>
    <row r="223" spans="1:17" s="1" customFormat="1" ht="13.5" customHeight="1">
      <c r="A223" s="24" t="s">
        <v>67</v>
      </c>
      <c r="B223" s="441" t="s">
        <v>893</v>
      </c>
      <c r="C223" s="441"/>
      <c r="D223" s="441"/>
      <c r="E223" s="441"/>
      <c r="F223" s="442"/>
      <c r="G223" s="25" t="s">
        <v>68</v>
      </c>
      <c r="H223" s="82">
        <v>41862</v>
      </c>
      <c r="I223" s="25" t="s">
        <v>69</v>
      </c>
      <c r="J223" s="82" t="s">
        <v>306</v>
      </c>
      <c r="K223" s="25" t="s">
        <v>73</v>
      </c>
      <c r="L223" s="469" t="s">
        <v>326</v>
      </c>
      <c r="M223" s="469"/>
      <c r="N223" s="106" t="s">
        <v>24</v>
      </c>
      <c r="O223" s="469" t="s">
        <v>343</v>
      </c>
      <c r="P223" s="470"/>
      <c r="Q223"/>
    </row>
    <row r="224" spans="1:17" s="1" customFormat="1" ht="13.5" customHeight="1">
      <c r="A224" s="24" t="s">
        <v>70</v>
      </c>
      <c r="B224" s="409" t="s">
        <v>876</v>
      </c>
      <c r="C224" s="385"/>
      <c r="D224" s="385"/>
      <c r="E224" s="385"/>
      <c r="F224" s="385"/>
      <c r="G224" s="385"/>
      <c r="H224" s="385"/>
      <c r="I224" s="386"/>
      <c r="J224" s="86" t="s">
        <v>25</v>
      </c>
      <c r="K224" s="409" t="s">
        <v>386</v>
      </c>
      <c r="L224" s="385"/>
      <c r="M224" s="385"/>
      <c r="N224" s="385"/>
      <c r="O224" s="385"/>
      <c r="P224" s="386"/>
      <c r="Q224"/>
    </row>
    <row r="225" spans="1:16" ht="12.75">
      <c r="A225" s="463"/>
      <c r="B225" s="463"/>
      <c r="C225" s="463"/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3"/>
    </row>
    <row r="226" spans="1:17" s="1" customFormat="1" ht="13.5" customHeight="1">
      <c r="A226" s="24" t="s">
        <v>67</v>
      </c>
      <c r="B226" s="441" t="s">
        <v>895</v>
      </c>
      <c r="C226" s="441"/>
      <c r="D226" s="441"/>
      <c r="E226" s="441"/>
      <c r="F226" s="442"/>
      <c r="G226" s="25" t="s">
        <v>68</v>
      </c>
      <c r="H226" s="82">
        <v>41862</v>
      </c>
      <c r="I226" s="25" t="s">
        <v>69</v>
      </c>
      <c r="J226" s="82" t="s">
        <v>306</v>
      </c>
      <c r="K226" s="25" t="s">
        <v>73</v>
      </c>
      <c r="L226" s="469" t="s">
        <v>326</v>
      </c>
      <c r="M226" s="469"/>
      <c r="N226" s="106" t="s">
        <v>24</v>
      </c>
      <c r="O226" s="469" t="s">
        <v>343</v>
      </c>
      <c r="P226" s="470"/>
      <c r="Q226"/>
    </row>
    <row r="227" spans="1:17" s="1" customFormat="1" ht="13.5" customHeight="1">
      <c r="A227" s="24" t="s">
        <v>70</v>
      </c>
      <c r="B227" s="409" t="s">
        <v>876</v>
      </c>
      <c r="C227" s="385"/>
      <c r="D227" s="385"/>
      <c r="E227" s="385"/>
      <c r="F227" s="385"/>
      <c r="G227" s="385"/>
      <c r="H227" s="385"/>
      <c r="I227" s="386"/>
      <c r="J227" s="86" t="s">
        <v>25</v>
      </c>
      <c r="K227" s="409" t="s">
        <v>386</v>
      </c>
      <c r="L227" s="385"/>
      <c r="M227" s="385"/>
      <c r="N227" s="385"/>
      <c r="O227" s="385"/>
      <c r="P227" s="386"/>
      <c r="Q227"/>
    </row>
    <row r="228" spans="1:16" ht="12.75">
      <c r="A228" s="463"/>
      <c r="B228" s="463"/>
      <c r="C228" s="463"/>
      <c r="D228" s="463"/>
      <c r="E228" s="463"/>
      <c r="F228" s="463"/>
      <c r="G228" s="463"/>
      <c r="H228" s="463"/>
      <c r="I228" s="463"/>
      <c r="J228" s="463"/>
      <c r="K228" s="463"/>
      <c r="L228" s="463"/>
      <c r="M228" s="463"/>
      <c r="N228" s="463"/>
      <c r="O228" s="463"/>
      <c r="P228" s="463"/>
    </row>
    <row r="229" spans="1:19" s="8" customFormat="1" ht="12.75">
      <c r="A229" s="388" t="s">
        <v>897</v>
      </c>
      <c r="B229" s="387"/>
      <c r="C229" s="387"/>
      <c r="D229" s="387"/>
      <c r="E229" s="389"/>
      <c r="F229" s="464"/>
      <c r="G229" s="465"/>
      <c r="H229" s="465"/>
      <c r="I229" s="465"/>
      <c r="J229" s="465"/>
      <c r="K229" s="465"/>
      <c r="L229" s="465"/>
      <c r="M229" s="465"/>
      <c r="N229" s="465"/>
      <c r="O229" s="465"/>
      <c r="P229" s="465"/>
      <c r="Q229"/>
      <c r="R229" s="22"/>
      <c r="S229" s="22"/>
    </row>
    <row r="230" spans="1:17" s="1" customFormat="1" ht="13.5" customHeight="1">
      <c r="A230" s="24" t="s">
        <v>67</v>
      </c>
      <c r="B230" s="441" t="s">
        <v>911</v>
      </c>
      <c r="C230" s="441"/>
      <c r="D230" s="441"/>
      <c r="E230" s="441"/>
      <c r="F230" s="442"/>
      <c r="G230" s="25" t="s">
        <v>68</v>
      </c>
      <c r="H230" s="82">
        <v>41779</v>
      </c>
      <c r="I230" s="25" t="s">
        <v>69</v>
      </c>
      <c r="J230" s="82" t="s">
        <v>306</v>
      </c>
      <c r="K230" s="25" t="s">
        <v>73</v>
      </c>
      <c r="L230" s="469" t="s">
        <v>326</v>
      </c>
      <c r="M230" s="469"/>
      <c r="N230" s="106" t="s">
        <v>24</v>
      </c>
      <c r="O230" s="469" t="s">
        <v>916</v>
      </c>
      <c r="P230" s="470"/>
      <c r="Q230"/>
    </row>
    <row r="231" spans="1:17" s="1" customFormat="1" ht="13.5" customHeight="1">
      <c r="A231" s="24" t="s">
        <v>70</v>
      </c>
      <c r="B231" s="409" t="s">
        <v>912</v>
      </c>
      <c r="C231" s="385"/>
      <c r="D231" s="385"/>
      <c r="E231" s="385"/>
      <c r="F231" s="385"/>
      <c r="G231" s="385"/>
      <c r="H231" s="385"/>
      <c r="I231" s="386"/>
      <c r="J231" s="86" t="s">
        <v>25</v>
      </c>
      <c r="K231" s="409" t="s">
        <v>385</v>
      </c>
      <c r="L231" s="385"/>
      <c r="M231" s="385"/>
      <c r="N231" s="385"/>
      <c r="O231" s="385"/>
      <c r="P231" s="386"/>
      <c r="Q231"/>
    </row>
    <row r="232" spans="1:16" ht="12.75">
      <c r="A232" s="460"/>
      <c r="B232" s="460"/>
      <c r="C232" s="460"/>
      <c r="D232" s="460"/>
      <c r="E232" s="460"/>
      <c r="F232" s="460"/>
      <c r="G232" s="460"/>
      <c r="H232" s="460"/>
      <c r="I232" s="460"/>
      <c r="J232" s="460"/>
      <c r="K232" s="460"/>
      <c r="L232" s="460"/>
      <c r="M232" s="460"/>
      <c r="N232" s="460"/>
      <c r="O232" s="460"/>
      <c r="P232" s="460"/>
    </row>
    <row r="233" spans="1:17" s="1" customFormat="1" ht="13.5" customHeight="1">
      <c r="A233" s="24" t="s">
        <v>67</v>
      </c>
      <c r="B233" s="441" t="s">
        <v>913</v>
      </c>
      <c r="C233" s="441"/>
      <c r="D233" s="441"/>
      <c r="E233" s="441"/>
      <c r="F233" s="442"/>
      <c r="G233" s="25" t="s">
        <v>68</v>
      </c>
      <c r="H233" s="82">
        <v>41871</v>
      </c>
      <c r="I233" s="25" t="s">
        <v>69</v>
      </c>
      <c r="J233" s="82">
        <v>42236</v>
      </c>
      <c r="K233" s="25" t="s">
        <v>73</v>
      </c>
      <c r="L233" s="469" t="s">
        <v>326</v>
      </c>
      <c r="M233" s="469"/>
      <c r="N233" s="106" t="s">
        <v>24</v>
      </c>
      <c r="O233" s="469" t="s">
        <v>343</v>
      </c>
      <c r="P233" s="470"/>
      <c r="Q233"/>
    </row>
    <row r="234" spans="1:17" s="1" customFormat="1" ht="13.5" customHeight="1">
      <c r="A234" s="24" t="s">
        <v>70</v>
      </c>
      <c r="B234" s="409" t="s">
        <v>914</v>
      </c>
      <c r="C234" s="385"/>
      <c r="D234" s="385"/>
      <c r="E234" s="385"/>
      <c r="F234" s="385"/>
      <c r="G234" s="385"/>
      <c r="H234" s="385"/>
      <c r="I234" s="386"/>
      <c r="J234" s="86" t="s">
        <v>25</v>
      </c>
      <c r="K234" s="409" t="s">
        <v>917</v>
      </c>
      <c r="L234" s="385"/>
      <c r="M234" s="385"/>
      <c r="N234" s="385"/>
      <c r="O234" s="385"/>
      <c r="P234" s="386"/>
      <c r="Q234"/>
    </row>
    <row r="235" spans="1:16" ht="12.75">
      <c r="A235" s="460"/>
      <c r="B235" s="460"/>
      <c r="C235" s="460"/>
      <c r="D235" s="460"/>
      <c r="E235" s="460"/>
      <c r="F235" s="460"/>
      <c r="G235" s="460"/>
      <c r="H235" s="460"/>
      <c r="I235" s="460"/>
      <c r="J235" s="460"/>
      <c r="K235" s="460"/>
      <c r="L235" s="460"/>
      <c r="M235" s="460"/>
      <c r="N235" s="460"/>
      <c r="O235" s="460"/>
      <c r="P235" s="460"/>
    </row>
    <row r="236" spans="1:17" s="1" customFormat="1" ht="13.5" customHeight="1">
      <c r="A236" s="24" t="s">
        <v>67</v>
      </c>
      <c r="B236" s="441" t="s">
        <v>915</v>
      </c>
      <c r="C236" s="441"/>
      <c r="D236" s="441"/>
      <c r="E236" s="441"/>
      <c r="F236" s="442"/>
      <c r="G236" s="25" t="s">
        <v>68</v>
      </c>
      <c r="H236" s="82">
        <v>41779</v>
      </c>
      <c r="I236" s="25" t="s">
        <v>69</v>
      </c>
      <c r="J236" s="82" t="s">
        <v>306</v>
      </c>
      <c r="K236" s="25" t="s">
        <v>73</v>
      </c>
      <c r="L236" s="469" t="s">
        <v>326</v>
      </c>
      <c r="M236" s="469"/>
      <c r="N236" s="106" t="s">
        <v>24</v>
      </c>
      <c r="O236" s="469" t="s">
        <v>343</v>
      </c>
      <c r="P236" s="470"/>
      <c r="Q236"/>
    </row>
    <row r="237" spans="1:17" s="1" customFormat="1" ht="13.5" customHeight="1">
      <c r="A237" s="24" t="s">
        <v>70</v>
      </c>
      <c r="B237" s="409" t="s">
        <v>273</v>
      </c>
      <c r="C237" s="385"/>
      <c r="D237" s="385"/>
      <c r="E237" s="385"/>
      <c r="F237" s="385"/>
      <c r="G237" s="385"/>
      <c r="H237" s="385"/>
      <c r="I237" s="386"/>
      <c r="J237" s="86" t="s">
        <v>25</v>
      </c>
      <c r="K237" s="409" t="s">
        <v>131</v>
      </c>
      <c r="L237" s="385"/>
      <c r="M237" s="385"/>
      <c r="N237" s="385"/>
      <c r="O237" s="385"/>
      <c r="P237" s="386"/>
      <c r="Q237"/>
    </row>
    <row r="238" spans="1:16" ht="12.75">
      <c r="A238" s="460"/>
      <c r="B238" s="460"/>
      <c r="C238" s="460"/>
      <c r="D238" s="460"/>
      <c r="E238" s="460"/>
      <c r="F238" s="460"/>
      <c r="G238" s="460"/>
      <c r="H238" s="460"/>
      <c r="I238" s="460"/>
      <c r="J238" s="460"/>
      <c r="K238" s="460"/>
      <c r="L238" s="460"/>
      <c r="M238" s="460"/>
      <c r="N238" s="460"/>
      <c r="O238" s="460"/>
      <c r="P238" s="460"/>
    </row>
    <row r="239" spans="1:19" s="8" customFormat="1" ht="12.75">
      <c r="A239" s="388" t="s">
        <v>949</v>
      </c>
      <c r="B239" s="387"/>
      <c r="C239" s="387"/>
      <c r="D239" s="387"/>
      <c r="E239" s="389"/>
      <c r="F239" s="464"/>
      <c r="G239" s="465"/>
      <c r="H239" s="465"/>
      <c r="I239" s="465"/>
      <c r="J239" s="465"/>
      <c r="K239" s="465"/>
      <c r="L239" s="465"/>
      <c r="M239" s="465"/>
      <c r="N239" s="465"/>
      <c r="O239" s="465"/>
      <c r="P239" s="465"/>
      <c r="Q239"/>
      <c r="R239" s="22"/>
      <c r="S239" s="22"/>
    </row>
    <row r="240" spans="1:17" s="1" customFormat="1" ht="13.5" customHeight="1">
      <c r="A240" s="24" t="s">
        <v>67</v>
      </c>
      <c r="B240" s="441" t="s">
        <v>560</v>
      </c>
      <c r="C240" s="441"/>
      <c r="D240" s="441"/>
      <c r="E240" s="441"/>
      <c r="F240" s="442"/>
      <c r="G240" s="25" t="s">
        <v>68</v>
      </c>
      <c r="H240" s="82">
        <v>40756</v>
      </c>
      <c r="I240" s="25" t="s">
        <v>69</v>
      </c>
      <c r="J240" s="82">
        <v>41456</v>
      </c>
      <c r="K240" s="25" t="s">
        <v>73</v>
      </c>
      <c r="L240" s="469" t="s">
        <v>326</v>
      </c>
      <c r="M240" s="469"/>
      <c r="N240" s="106" t="s">
        <v>24</v>
      </c>
      <c r="O240" s="469" t="s">
        <v>327</v>
      </c>
      <c r="P240" s="470"/>
      <c r="Q240"/>
    </row>
    <row r="241" spans="1:17" s="1" customFormat="1" ht="13.5" customHeight="1">
      <c r="A241" s="24" t="s">
        <v>70</v>
      </c>
      <c r="B241" s="409" t="s">
        <v>974</v>
      </c>
      <c r="C241" s="385"/>
      <c r="D241" s="385"/>
      <c r="E241" s="385"/>
      <c r="F241" s="385"/>
      <c r="G241" s="385"/>
      <c r="H241" s="385"/>
      <c r="I241" s="386"/>
      <c r="J241" s="86" t="s">
        <v>25</v>
      </c>
      <c r="K241" s="409" t="s">
        <v>469</v>
      </c>
      <c r="L241" s="385"/>
      <c r="M241" s="385"/>
      <c r="N241" s="385"/>
      <c r="O241" s="385"/>
      <c r="P241" s="386"/>
      <c r="Q241"/>
    </row>
    <row r="242" spans="1:16" ht="12.75">
      <c r="A242" s="460"/>
      <c r="B242" s="460"/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</row>
    <row r="243" spans="1:19" s="8" customFormat="1" ht="12.75">
      <c r="A243" s="388" t="s">
        <v>174</v>
      </c>
      <c r="B243" s="387"/>
      <c r="C243" s="387"/>
      <c r="D243" s="387"/>
      <c r="E243" s="389"/>
      <c r="F243" s="464"/>
      <c r="G243" s="465"/>
      <c r="H243" s="465"/>
      <c r="I243" s="465"/>
      <c r="J243" s="465"/>
      <c r="K243" s="465"/>
      <c r="L243" s="465"/>
      <c r="M243" s="465"/>
      <c r="N243" s="465"/>
      <c r="O243" s="465"/>
      <c r="P243" s="465"/>
      <c r="Q243"/>
      <c r="R243" s="22"/>
      <c r="S243" s="22"/>
    </row>
    <row r="244" spans="1:17" s="1" customFormat="1" ht="13.5" customHeight="1">
      <c r="A244" s="24" t="s">
        <v>67</v>
      </c>
      <c r="B244" s="441" t="s">
        <v>983</v>
      </c>
      <c r="C244" s="441"/>
      <c r="D244" s="441"/>
      <c r="E244" s="441"/>
      <c r="F244" s="442"/>
      <c r="G244" s="25" t="s">
        <v>68</v>
      </c>
      <c r="H244" s="82">
        <v>41771</v>
      </c>
      <c r="I244" s="25" t="s">
        <v>69</v>
      </c>
      <c r="J244" s="82">
        <v>41904</v>
      </c>
      <c r="K244" s="25" t="s">
        <v>73</v>
      </c>
      <c r="L244" s="469" t="s">
        <v>306</v>
      </c>
      <c r="M244" s="469"/>
      <c r="N244" s="106" t="s">
        <v>24</v>
      </c>
      <c r="O244" s="469" t="s">
        <v>306</v>
      </c>
      <c r="P244" s="470"/>
      <c r="Q244"/>
    </row>
    <row r="245" spans="1:17" s="1" customFormat="1" ht="13.5" customHeight="1">
      <c r="A245" s="24" t="s">
        <v>70</v>
      </c>
      <c r="B245" s="409" t="s">
        <v>48</v>
      </c>
      <c r="C245" s="385"/>
      <c r="D245" s="385"/>
      <c r="E245" s="385"/>
      <c r="F245" s="385"/>
      <c r="G245" s="385"/>
      <c r="H245" s="385"/>
      <c r="I245" s="386"/>
      <c r="J245" s="86" t="s">
        <v>25</v>
      </c>
      <c r="K245" s="409" t="s">
        <v>306</v>
      </c>
      <c r="L245" s="385"/>
      <c r="M245" s="385"/>
      <c r="N245" s="385"/>
      <c r="O245" s="385"/>
      <c r="P245" s="386"/>
      <c r="Q245"/>
    </row>
    <row r="246" spans="1:16" ht="12.75">
      <c r="A246" s="460"/>
      <c r="B246" s="460"/>
      <c r="C246" s="460"/>
      <c r="D246" s="460"/>
      <c r="E246" s="460"/>
      <c r="F246" s="460"/>
      <c r="G246" s="460"/>
      <c r="H246" s="460"/>
      <c r="I246" s="460"/>
      <c r="J246" s="460"/>
      <c r="K246" s="460"/>
      <c r="L246" s="460"/>
      <c r="M246" s="460"/>
      <c r="N246" s="460"/>
      <c r="O246" s="460"/>
      <c r="P246" s="460"/>
    </row>
    <row r="247" spans="1:17" s="1" customFormat="1" ht="13.5" customHeight="1">
      <c r="A247" s="24" t="s">
        <v>67</v>
      </c>
      <c r="B247" s="441" t="s">
        <v>984</v>
      </c>
      <c r="C247" s="441"/>
      <c r="D247" s="441"/>
      <c r="E247" s="441"/>
      <c r="F247" s="442"/>
      <c r="G247" s="25" t="s">
        <v>68</v>
      </c>
      <c r="H247" s="82">
        <v>41771</v>
      </c>
      <c r="I247" s="25" t="s">
        <v>69</v>
      </c>
      <c r="J247" s="82">
        <v>41904</v>
      </c>
      <c r="K247" s="25" t="s">
        <v>73</v>
      </c>
      <c r="L247" s="469" t="s">
        <v>306</v>
      </c>
      <c r="M247" s="469"/>
      <c r="N247" s="106" t="s">
        <v>24</v>
      </c>
      <c r="O247" s="469" t="s">
        <v>306</v>
      </c>
      <c r="P247" s="470"/>
      <c r="Q247"/>
    </row>
    <row r="248" spans="1:17" s="1" customFormat="1" ht="13.5" customHeight="1">
      <c r="A248" s="24" t="s">
        <v>70</v>
      </c>
      <c r="B248" s="409" t="s">
        <v>48</v>
      </c>
      <c r="C248" s="385"/>
      <c r="D248" s="385"/>
      <c r="E248" s="385"/>
      <c r="F248" s="385"/>
      <c r="G248" s="385"/>
      <c r="H248" s="385"/>
      <c r="I248" s="386"/>
      <c r="J248" s="86" t="s">
        <v>25</v>
      </c>
      <c r="K248" s="409" t="s">
        <v>306</v>
      </c>
      <c r="L248" s="385"/>
      <c r="M248" s="385"/>
      <c r="N248" s="385"/>
      <c r="O248" s="385"/>
      <c r="P248" s="386"/>
      <c r="Q248"/>
    </row>
    <row r="249" spans="1:16" ht="12.75">
      <c r="A249" s="460"/>
      <c r="B249" s="460"/>
      <c r="C249" s="460"/>
      <c r="D249" s="460"/>
      <c r="E249" s="460"/>
      <c r="F249" s="460"/>
      <c r="G249" s="460"/>
      <c r="H249" s="460"/>
      <c r="I249" s="460"/>
      <c r="J249" s="460"/>
      <c r="K249" s="460"/>
      <c r="L249" s="460"/>
      <c r="M249" s="460"/>
      <c r="N249" s="460"/>
      <c r="O249" s="460"/>
      <c r="P249" s="460"/>
    </row>
    <row r="250" spans="1:19" s="8" customFormat="1" ht="12.75">
      <c r="A250" s="388" t="s">
        <v>176</v>
      </c>
      <c r="B250" s="387"/>
      <c r="C250" s="387"/>
      <c r="D250" s="387"/>
      <c r="E250" s="389"/>
      <c r="F250" s="464"/>
      <c r="G250" s="465"/>
      <c r="H250" s="465"/>
      <c r="I250" s="465"/>
      <c r="J250" s="465"/>
      <c r="K250" s="465"/>
      <c r="L250" s="465"/>
      <c r="M250" s="465"/>
      <c r="N250" s="465"/>
      <c r="O250" s="465"/>
      <c r="P250" s="465"/>
      <c r="Q250"/>
      <c r="R250" s="22"/>
      <c r="S250" s="22"/>
    </row>
    <row r="251" spans="1:17" s="1" customFormat="1" ht="13.5" customHeight="1">
      <c r="A251" s="24" t="s">
        <v>67</v>
      </c>
      <c r="B251" s="441" t="s">
        <v>890</v>
      </c>
      <c r="C251" s="441"/>
      <c r="D251" s="441"/>
      <c r="E251" s="441"/>
      <c r="F251" s="442"/>
      <c r="G251" s="25" t="s">
        <v>68</v>
      </c>
      <c r="H251" s="82">
        <v>41421</v>
      </c>
      <c r="I251" s="25" t="s">
        <v>69</v>
      </c>
      <c r="J251" s="82">
        <v>41904</v>
      </c>
      <c r="K251" s="25" t="s">
        <v>73</v>
      </c>
      <c r="L251" s="469" t="s">
        <v>287</v>
      </c>
      <c r="M251" s="469"/>
      <c r="N251" s="106" t="s">
        <v>24</v>
      </c>
      <c r="O251" s="469" t="s">
        <v>343</v>
      </c>
      <c r="P251" s="470"/>
      <c r="Q251"/>
    </row>
    <row r="252" spans="1:17" s="1" customFormat="1" ht="13.5" customHeight="1">
      <c r="A252" s="24" t="s">
        <v>70</v>
      </c>
      <c r="B252" s="409" t="s">
        <v>1016</v>
      </c>
      <c r="C252" s="385"/>
      <c r="D252" s="385"/>
      <c r="E252" s="385"/>
      <c r="F252" s="385"/>
      <c r="G252" s="385"/>
      <c r="H252" s="385"/>
      <c r="I252" s="386"/>
      <c r="J252" s="86" t="s">
        <v>25</v>
      </c>
      <c r="K252" s="409" t="s">
        <v>386</v>
      </c>
      <c r="L252" s="385"/>
      <c r="M252" s="385"/>
      <c r="N252" s="385"/>
      <c r="O252" s="385"/>
      <c r="P252" s="386"/>
      <c r="Q252"/>
    </row>
    <row r="253" spans="1:16" ht="12.75">
      <c r="A253" s="460"/>
      <c r="B253" s="460"/>
      <c r="C253" s="460"/>
      <c r="D253" s="460"/>
      <c r="E253" s="460"/>
      <c r="F253" s="460"/>
      <c r="G253" s="460"/>
      <c r="H253" s="460"/>
      <c r="I253" s="460"/>
      <c r="J253" s="460"/>
      <c r="K253" s="460"/>
      <c r="L253" s="460"/>
      <c r="M253" s="460"/>
      <c r="N253" s="460"/>
      <c r="O253" s="460"/>
      <c r="P253" s="460"/>
    </row>
    <row r="254" spans="1:17" s="1" customFormat="1" ht="13.5" customHeight="1">
      <c r="A254" s="24" t="s">
        <v>67</v>
      </c>
      <c r="B254" s="441" t="s">
        <v>557</v>
      </c>
      <c r="C254" s="441"/>
      <c r="D254" s="441"/>
      <c r="E254" s="441"/>
      <c r="F254" s="442"/>
      <c r="G254" s="25" t="s">
        <v>68</v>
      </c>
      <c r="H254" s="82">
        <v>40603</v>
      </c>
      <c r="I254" s="25" t="s">
        <v>69</v>
      </c>
      <c r="J254" s="82">
        <v>41754</v>
      </c>
      <c r="K254" s="25" t="s">
        <v>73</v>
      </c>
      <c r="L254" s="469" t="s">
        <v>287</v>
      </c>
      <c r="M254" s="469"/>
      <c r="N254" s="106" t="s">
        <v>24</v>
      </c>
      <c r="O254" s="469" t="s">
        <v>327</v>
      </c>
      <c r="P254" s="470"/>
      <c r="Q254"/>
    </row>
    <row r="255" spans="1:17" s="1" customFormat="1" ht="13.5" customHeight="1">
      <c r="A255" s="24" t="s">
        <v>70</v>
      </c>
      <c r="B255" s="409" t="s">
        <v>1017</v>
      </c>
      <c r="C255" s="385"/>
      <c r="D255" s="385"/>
      <c r="E255" s="385"/>
      <c r="F255" s="385"/>
      <c r="G255" s="385"/>
      <c r="H255" s="385"/>
      <c r="I255" s="386"/>
      <c r="J255" s="86" t="s">
        <v>25</v>
      </c>
      <c r="K255" s="409" t="s">
        <v>385</v>
      </c>
      <c r="L255" s="385"/>
      <c r="M255" s="385"/>
      <c r="N255" s="385"/>
      <c r="O255" s="385"/>
      <c r="P255" s="386"/>
      <c r="Q255"/>
    </row>
    <row r="256" spans="1:16" ht="12.75">
      <c r="A256" s="460"/>
      <c r="B256" s="460"/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  <c r="N256" s="460"/>
      <c r="O256" s="460"/>
      <c r="P256" s="460"/>
    </row>
    <row r="257" spans="1:19" s="8" customFormat="1" ht="12.75">
      <c r="A257" s="388" t="s">
        <v>1022</v>
      </c>
      <c r="B257" s="387"/>
      <c r="C257" s="387"/>
      <c r="D257" s="387"/>
      <c r="E257" s="389"/>
      <c r="F257" s="464"/>
      <c r="G257" s="465"/>
      <c r="H257" s="465"/>
      <c r="I257" s="465"/>
      <c r="J257" s="465"/>
      <c r="K257" s="465"/>
      <c r="L257" s="465"/>
      <c r="M257" s="465"/>
      <c r="N257" s="465"/>
      <c r="O257" s="465"/>
      <c r="P257" s="465"/>
      <c r="Q257"/>
      <c r="R257" s="22"/>
      <c r="S257" s="22"/>
    </row>
    <row r="258" spans="1:17" s="1" customFormat="1" ht="13.5" customHeight="1">
      <c r="A258" s="24" t="s">
        <v>67</v>
      </c>
      <c r="B258" s="441" t="s">
        <v>1060</v>
      </c>
      <c r="C258" s="441"/>
      <c r="D258" s="441"/>
      <c r="E258" s="441"/>
      <c r="F258" s="442"/>
      <c r="G258" s="25" t="s">
        <v>68</v>
      </c>
      <c r="H258" s="82">
        <v>41710</v>
      </c>
      <c r="I258" s="25" t="s">
        <v>69</v>
      </c>
      <c r="J258" s="82" t="s">
        <v>306</v>
      </c>
      <c r="K258" s="25" t="s">
        <v>73</v>
      </c>
      <c r="L258" s="469" t="s">
        <v>287</v>
      </c>
      <c r="M258" s="469"/>
      <c r="N258" s="106" t="s">
        <v>24</v>
      </c>
      <c r="O258" s="469" t="s">
        <v>343</v>
      </c>
      <c r="P258" s="470"/>
      <c r="Q258"/>
    </row>
    <row r="259" spans="1:17" s="1" customFormat="1" ht="13.5" customHeight="1">
      <c r="A259" s="24" t="s">
        <v>70</v>
      </c>
      <c r="B259" s="409" t="s">
        <v>1061</v>
      </c>
      <c r="C259" s="385"/>
      <c r="D259" s="385"/>
      <c r="E259" s="385"/>
      <c r="F259" s="385"/>
      <c r="G259" s="385"/>
      <c r="H259" s="385"/>
      <c r="I259" s="386"/>
      <c r="J259" s="86" t="s">
        <v>25</v>
      </c>
      <c r="K259" s="409" t="s">
        <v>1066</v>
      </c>
      <c r="L259" s="385"/>
      <c r="M259" s="385"/>
      <c r="N259" s="385"/>
      <c r="O259" s="385"/>
      <c r="P259" s="386"/>
      <c r="Q259"/>
    </row>
    <row r="260" spans="1:16" ht="12.75">
      <c r="A260" s="460"/>
      <c r="B260" s="460"/>
      <c r="C260" s="460"/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</row>
    <row r="261" spans="1:17" s="1" customFormat="1" ht="13.5" customHeight="1">
      <c r="A261" s="24" t="s">
        <v>67</v>
      </c>
      <c r="B261" s="441" t="s">
        <v>1062</v>
      </c>
      <c r="C261" s="441"/>
      <c r="D261" s="441"/>
      <c r="E261" s="441"/>
      <c r="F261" s="442"/>
      <c r="G261" s="25" t="s">
        <v>68</v>
      </c>
      <c r="H261" s="82">
        <v>41710</v>
      </c>
      <c r="I261" s="25" t="s">
        <v>69</v>
      </c>
      <c r="J261" s="82" t="s">
        <v>306</v>
      </c>
      <c r="K261" s="25" t="s">
        <v>73</v>
      </c>
      <c r="L261" s="469" t="s">
        <v>287</v>
      </c>
      <c r="M261" s="469"/>
      <c r="N261" s="106" t="s">
        <v>24</v>
      </c>
      <c r="O261" s="469" t="s">
        <v>343</v>
      </c>
      <c r="P261" s="470"/>
      <c r="Q261"/>
    </row>
    <row r="262" spans="1:17" s="1" customFormat="1" ht="13.5" customHeight="1">
      <c r="A262" s="24" t="s">
        <v>70</v>
      </c>
      <c r="B262" s="409" t="s">
        <v>1063</v>
      </c>
      <c r="C262" s="385"/>
      <c r="D262" s="385"/>
      <c r="E262" s="385"/>
      <c r="F262" s="385"/>
      <c r="G262" s="385"/>
      <c r="H262" s="385"/>
      <c r="I262" s="386"/>
      <c r="J262" s="86" t="s">
        <v>25</v>
      </c>
      <c r="K262" s="409" t="s">
        <v>1066</v>
      </c>
      <c r="L262" s="385"/>
      <c r="M262" s="385"/>
      <c r="N262" s="385"/>
      <c r="O262" s="385"/>
      <c r="P262" s="386"/>
      <c r="Q262"/>
    </row>
    <row r="263" spans="1:16" ht="12.75">
      <c r="A263" s="460"/>
      <c r="B263" s="460"/>
      <c r="C263" s="460"/>
      <c r="D263" s="460"/>
      <c r="E263" s="460"/>
      <c r="F263" s="460"/>
      <c r="G263" s="460"/>
      <c r="H263" s="460"/>
      <c r="I263" s="460"/>
      <c r="J263" s="460"/>
      <c r="K263" s="460"/>
      <c r="L263" s="460"/>
      <c r="M263" s="460"/>
      <c r="N263" s="460"/>
      <c r="O263" s="460"/>
      <c r="P263" s="460"/>
    </row>
    <row r="264" spans="1:17" s="1" customFormat="1" ht="13.5" customHeight="1">
      <c r="A264" s="24" t="s">
        <v>67</v>
      </c>
      <c r="B264" s="441" t="s">
        <v>1064</v>
      </c>
      <c r="C264" s="441"/>
      <c r="D264" s="441"/>
      <c r="E264" s="441"/>
      <c r="F264" s="442"/>
      <c r="G264" s="25" t="s">
        <v>68</v>
      </c>
      <c r="H264" s="82">
        <v>41710</v>
      </c>
      <c r="I264" s="25" t="s">
        <v>69</v>
      </c>
      <c r="J264" s="82" t="s">
        <v>306</v>
      </c>
      <c r="K264" s="25" t="s">
        <v>73</v>
      </c>
      <c r="L264" s="469" t="s">
        <v>287</v>
      </c>
      <c r="M264" s="469"/>
      <c r="N264" s="106" t="s">
        <v>24</v>
      </c>
      <c r="O264" s="469" t="s">
        <v>343</v>
      </c>
      <c r="P264" s="470"/>
      <c r="Q264"/>
    </row>
    <row r="265" spans="1:17" s="1" customFormat="1" ht="13.5" customHeight="1">
      <c r="A265" s="24" t="s">
        <v>70</v>
      </c>
      <c r="B265" s="409" t="s">
        <v>1063</v>
      </c>
      <c r="C265" s="385"/>
      <c r="D265" s="385"/>
      <c r="E265" s="385"/>
      <c r="F265" s="385"/>
      <c r="G265" s="385"/>
      <c r="H265" s="385"/>
      <c r="I265" s="386"/>
      <c r="J265" s="86" t="s">
        <v>25</v>
      </c>
      <c r="K265" s="409" t="s">
        <v>1066</v>
      </c>
      <c r="L265" s="385"/>
      <c r="M265" s="385"/>
      <c r="N265" s="385"/>
      <c r="O265" s="385"/>
      <c r="P265" s="386"/>
      <c r="Q265"/>
    </row>
    <row r="266" spans="1:16" ht="12.75">
      <c r="A266" s="460"/>
      <c r="B266" s="460"/>
      <c r="C266" s="460"/>
      <c r="D266" s="460"/>
      <c r="E266" s="460"/>
      <c r="F266" s="460"/>
      <c r="G266" s="460"/>
      <c r="H266" s="460"/>
      <c r="I266" s="460"/>
      <c r="J266" s="460"/>
      <c r="K266" s="460"/>
      <c r="L266" s="460"/>
      <c r="M266" s="460"/>
      <c r="N266" s="460"/>
      <c r="O266" s="460"/>
      <c r="P266" s="460"/>
    </row>
    <row r="267" spans="1:17" s="1" customFormat="1" ht="13.5" customHeight="1">
      <c r="A267" s="24" t="s">
        <v>67</v>
      </c>
      <c r="B267" s="441" t="s">
        <v>1065</v>
      </c>
      <c r="C267" s="441"/>
      <c r="D267" s="441"/>
      <c r="E267" s="441"/>
      <c r="F267" s="442"/>
      <c r="G267" s="25" t="s">
        <v>68</v>
      </c>
      <c r="H267" s="82">
        <v>41710</v>
      </c>
      <c r="I267" s="25" t="s">
        <v>69</v>
      </c>
      <c r="J267" s="82" t="s">
        <v>306</v>
      </c>
      <c r="K267" s="25" t="s">
        <v>73</v>
      </c>
      <c r="L267" s="469" t="s">
        <v>287</v>
      </c>
      <c r="M267" s="469"/>
      <c r="N267" s="106" t="s">
        <v>24</v>
      </c>
      <c r="O267" s="469" t="s">
        <v>306</v>
      </c>
      <c r="P267" s="470"/>
      <c r="Q267"/>
    </row>
    <row r="268" spans="1:17" s="1" customFormat="1" ht="13.5" customHeight="1">
      <c r="A268" s="24" t="s">
        <v>70</v>
      </c>
      <c r="B268" s="409" t="s">
        <v>1063</v>
      </c>
      <c r="C268" s="385"/>
      <c r="D268" s="385"/>
      <c r="E268" s="385"/>
      <c r="F268" s="385"/>
      <c r="G268" s="385"/>
      <c r="H268" s="385"/>
      <c r="I268" s="386"/>
      <c r="J268" s="86" t="s">
        <v>25</v>
      </c>
      <c r="K268" s="409" t="s">
        <v>1066</v>
      </c>
      <c r="L268" s="385"/>
      <c r="M268" s="385"/>
      <c r="N268" s="385"/>
      <c r="O268" s="385"/>
      <c r="P268" s="386"/>
      <c r="Q268"/>
    </row>
    <row r="269" spans="1:16" ht="12.75">
      <c r="A269" s="463"/>
      <c r="B269" s="463"/>
      <c r="C269" s="463"/>
      <c r="D269" s="463"/>
      <c r="E269" s="463"/>
      <c r="F269" s="463"/>
      <c r="G269" s="463"/>
      <c r="H269" s="463"/>
      <c r="I269" s="463"/>
      <c r="J269" s="463"/>
      <c r="K269" s="463"/>
      <c r="L269" s="463"/>
      <c r="M269" s="463"/>
      <c r="N269" s="463"/>
      <c r="O269" s="463"/>
      <c r="P269" s="463"/>
    </row>
    <row r="270" spans="1:17" s="1" customFormat="1" ht="13.5" customHeight="1">
      <c r="A270" s="24" t="s">
        <v>67</v>
      </c>
      <c r="B270" s="441" t="s">
        <v>1071</v>
      </c>
      <c r="C270" s="441"/>
      <c r="D270" s="441"/>
      <c r="E270" s="441"/>
      <c r="F270" s="442"/>
      <c r="G270" s="25" t="s">
        <v>68</v>
      </c>
      <c r="H270" s="82">
        <v>41710</v>
      </c>
      <c r="I270" s="25" t="s">
        <v>69</v>
      </c>
      <c r="J270" s="82">
        <v>41922</v>
      </c>
      <c r="K270" s="25" t="s">
        <v>73</v>
      </c>
      <c r="L270" s="469" t="s">
        <v>287</v>
      </c>
      <c r="M270" s="469"/>
      <c r="N270" s="106" t="s">
        <v>24</v>
      </c>
      <c r="O270" s="469" t="s">
        <v>327</v>
      </c>
      <c r="P270" s="470"/>
      <c r="Q270"/>
    </row>
    <row r="271" spans="1:17" s="1" customFormat="1" ht="13.5" customHeight="1">
      <c r="A271" s="24" t="s">
        <v>70</v>
      </c>
      <c r="B271" s="409" t="s">
        <v>1061</v>
      </c>
      <c r="C271" s="385"/>
      <c r="D271" s="385"/>
      <c r="E271" s="385"/>
      <c r="F271" s="385"/>
      <c r="G271" s="385"/>
      <c r="H271" s="385"/>
      <c r="I271" s="386"/>
      <c r="J271" s="86" t="s">
        <v>25</v>
      </c>
      <c r="K271" s="409" t="s">
        <v>306</v>
      </c>
      <c r="L271" s="385"/>
      <c r="M271" s="385"/>
      <c r="N271" s="385"/>
      <c r="O271" s="385"/>
      <c r="P271" s="386"/>
      <c r="Q271"/>
    </row>
    <row r="272" spans="1:16" ht="12.75">
      <c r="A272" s="460"/>
      <c r="B272" s="460"/>
      <c r="C272" s="460"/>
      <c r="D272" s="460"/>
      <c r="E272" s="460"/>
      <c r="F272" s="460"/>
      <c r="G272" s="460"/>
      <c r="H272" s="460"/>
      <c r="I272" s="460"/>
      <c r="J272" s="460"/>
      <c r="K272" s="460"/>
      <c r="L272" s="460"/>
      <c r="M272" s="460"/>
      <c r="N272" s="460"/>
      <c r="O272" s="460"/>
      <c r="P272" s="460"/>
    </row>
    <row r="273" spans="1:17" s="1" customFormat="1" ht="13.5" customHeight="1">
      <c r="A273" s="24" t="s">
        <v>67</v>
      </c>
      <c r="B273" s="441" t="s">
        <v>1072</v>
      </c>
      <c r="C273" s="441"/>
      <c r="D273" s="441"/>
      <c r="E273" s="441"/>
      <c r="F273" s="442"/>
      <c r="G273" s="25" t="s">
        <v>68</v>
      </c>
      <c r="H273" s="82">
        <v>41710</v>
      </c>
      <c r="I273" s="25" t="s">
        <v>69</v>
      </c>
      <c r="J273" s="82" t="s">
        <v>306</v>
      </c>
      <c r="K273" s="25" t="s">
        <v>73</v>
      </c>
      <c r="L273" s="469" t="s">
        <v>287</v>
      </c>
      <c r="M273" s="469"/>
      <c r="N273" s="106" t="s">
        <v>24</v>
      </c>
      <c r="O273" s="469" t="s">
        <v>343</v>
      </c>
      <c r="P273" s="470"/>
      <c r="Q273"/>
    </row>
    <row r="274" spans="1:17" s="1" customFormat="1" ht="13.5" customHeight="1">
      <c r="A274" s="24" t="s">
        <v>70</v>
      </c>
      <c r="B274" s="409" t="s">
        <v>1066</v>
      </c>
      <c r="C274" s="385"/>
      <c r="D274" s="385"/>
      <c r="E274" s="385"/>
      <c r="F274" s="385"/>
      <c r="G274" s="385"/>
      <c r="H274" s="385"/>
      <c r="I274" s="386"/>
      <c r="J274" s="86" t="s">
        <v>25</v>
      </c>
      <c r="K274" s="409" t="s">
        <v>1066</v>
      </c>
      <c r="L274" s="385"/>
      <c r="M274" s="385"/>
      <c r="N274" s="385"/>
      <c r="O274" s="385"/>
      <c r="P274" s="386"/>
      <c r="Q274"/>
    </row>
    <row r="275" spans="1:16" ht="12.75">
      <c r="A275" s="460"/>
      <c r="B275" s="460"/>
      <c r="C275" s="460"/>
      <c r="D275" s="460"/>
      <c r="E275" s="460"/>
      <c r="F275" s="460"/>
      <c r="G275" s="460"/>
      <c r="H275" s="460"/>
      <c r="I275" s="460"/>
      <c r="J275" s="460"/>
      <c r="K275" s="460"/>
      <c r="L275" s="460"/>
      <c r="M275" s="460"/>
      <c r="N275" s="460"/>
      <c r="O275" s="460"/>
      <c r="P275" s="460"/>
    </row>
    <row r="276" spans="1:17" s="1" customFormat="1" ht="13.5" customHeight="1">
      <c r="A276" s="24" t="s">
        <v>67</v>
      </c>
      <c r="B276" s="441" t="s">
        <v>1073</v>
      </c>
      <c r="C276" s="441"/>
      <c r="D276" s="441"/>
      <c r="E276" s="441"/>
      <c r="F276" s="442"/>
      <c r="G276" s="25" t="s">
        <v>68</v>
      </c>
      <c r="H276" s="82">
        <v>41710</v>
      </c>
      <c r="I276" s="25" t="s">
        <v>69</v>
      </c>
      <c r="J276" s="82" t="s">
        <v>306</v>
      </c>
      <c r="K276" s="25" t="s">
        <v>73</v>
      </c>
      <c r="L276" s="469" t="s">
        <v>287</v>
      </c>
      <c r="M276" s="469"/>
      <c r="N276" s="106" t="s">
        <v>24</v>
      </c>
      <c r="O276" s="469" t="s">
        <v>343</v>
      </c>
      <c r="P276" s="470"/>
      <c r="Q276"/>
    </row>
    <row r="277" spans="1:17" s="1" customFormat="1" ht="13.5" customHeight="1">
      <c r="A277" s="24" t="s">
        <v>70</v>
      </c>
      <c r="B277" s="409" t="s">
        <v>1066</v>
      </c>
      <c r="C277" s="385"/>
      <c r="D277" s="385"/>
      <c r="E277" s="385"/>
      <c r="F277" s="385"/>
      <c r="G277" s="385"/>
      <c r="H277" s="385"/>
      <c r="I277" s="386"/>
      <c r="J277" s="86" t="s">
        <v>25</v>
      </c>
      <c r="K277" s="409" t="s">
        <v>1066</v>
      </c>
      <c r="L277" s="385"/>
      <c r="M277" s="385"/>
      <c r="N277" s="385"/>
      <c r="O277" s="385"/>
      <c r="P277" s="386"/>
      <c r="Q277"/>
    </row>
    <row r="278" spans="1:16" ht="12.75">
      <c r="A278" s="460"/>
      <c r="B278" s="460"/>
      <c r="C278" s="460"/>
      <c r="D278" s="460"/>
      <c r="E278" s="460"/>
      <c r="F278" s="460"/>
      <c r="G278" s="460"/>
      <c r="H278" s="460"/>
      <c r="I278" s="460"/>
      <c r="J278" s="460"/>
      <c r="K278" s="460"/>
      <c r="L278" s="460"/>
      <c r="M278" s="460"/>
      <c r="N278" s="460"/>
      <c r="O278" s="460"/>
      <c r="P278" s="460"/>
    </row>
    <row r="279" spans="1:17" s="1" customFormat="1" ht="13.5" customHeight="1">
      <c r="A279" s="24" t="s">
        <v>67</v>
      </c>
      <c r="B279" s="441" t="s">
        <v>1074</v>
      </c>
      <c r="C279" s="441"/>
      <c r="D279" s="441"/>
      <c r="E279" s="441"/>
      <c r="F279" s="442"/>
      <c r="G279" s="25" t="s">
        <v>68</v>
      </c>
      <c r="H279" s="82">
        <v>41710</v>
      </c>
      <c r="I279" s="25" t="s">
        <v>69</v>
      </c>
      <c r="J279" s="82" t="s">
        <v>306</v>
      </c>
      <c r="K279" s="25" t="s">
        <v>73</v>
      </c>
      <c r="L279" s="469" t="s">
        <v>287</v>
      </c>
      <c r="M279" s="469"/>
      <c r="N279" s="106" t="s">
        <v>24</v>
      </c>
      <c r="O279" s="469" t="s">
        <v>343</v>
      </c>
      <c r="P279" s="470"/>
      <c r="Q279"/>
    </row>
    <row r="280" spans="1:17" s="1" customFormat="1" ht="13.5" customHeight="1">
      <c r="A280" s="24" t="s">
        <v>70</v>
      </c>
      <c r="B280" s="409" t="s">
        <v>1066</v>
      </c>
      <c r="C280" s="385"/>
      <c r="D280" s="385"/>
      <c r="E280" s="385"/>
      <c r="F280" s="385"/>
      <c r="G280" s="385"/>
      <c r="H280" s="385"/>
      <c r="I280" s="386"/>
      <c r="J280" s="86" t="s">
        <v>25</v>
      </c>
      <c r="K280" s="409" t="s">
        <v>1066</v>
      </c>
      <c r="L280" s="385"/>
      <c r="M280" s="385"/>
      <c r="N280" s="385"/>
      <c r="O280" s="385"/>
      <c r="P280" s="386"/>
      <c r="Q280"/>
    </row>
    <row r="281" spans="1:16" ht="12.75">
      <c r="A281" s="463"/>
      <c r="B281" s="463"/>
      <c r="C281" s="463"/>
      <c r="D281" s="463"/>
      <c r="E281" s="463"/>
      <c r="F281" s="463"/>
      <c r="G281" s="463"/>
      <c r="H281" s="463"/>
      <c r="I281" s="463"/>
      <c r="J281" s="463"/>
      <c r="K281" s="463"/>
      <c r="L281" s="463"/>
      <c r="M281" s="463"/>
      <c r="N281" s="463"/>
      <c r="O281" s="463"/>
      <c r="P281" s="463"/>
    </row>
    <row r="282" spans="1:17" s="1" customFormat="1" ht="13.5" customHeight="1">
      <c r="A282" s="24" t="s">
        <v>67</v>
      </c>
      <c r="B282" s="441" t="s">
        <v>1075</v>
      </c>
      <c r="C282" s="441"/>
      <c r="D282" s="441"/>
      <c r="E282" s="441"/>
      <c r="F282" s="442"/>
      <c r="G282" s="25" t="s">
        <v>68</v>
      </c>
      <c r="H282" s="82">
        <v>41710</v>
      </c>
      <c r="I282" s="25" t="s">
        <v>69</v>
      </c>
      <c r="J282" s="82" t="s">
        <v>306</v>
      </c>
      <c r="K282" s="25" t="s">
        <v>73</v>
      </c>
      <c r="L282" s="469" t="s">
        <v>287</v>
      </c>
      <c r="M282" s="469"/>
      <c r="N282" s="106" t="s">
        <v>24</v>
      </c>
      <c r="O282" s="469" t="s">
        <v>343</v>
      </c>
      <c r="P282" s="470"/>
      <c r="Q282"/>
    </row>
    <row r="283" spans="1:17" s="1" customFormat="1" ht="13.5" customHeight="1">
      <c r="A283" s="24" t="s">
        <v>70</v>
      </c>
      <c r="B283" s="409" t="s">
        <v>1061</v>
      </c>
      <c r="C283" s="385"/>
      <c r="D283" s="385"/>
      <c r="E283" s="385"/>
      <c r="F283" s="385"/>
      <c r="G283" s="385"/>
      <c r="H283" s="385"/>
      <c r="I283" s="386"/>
      <c r="J283" s="86" t="s">
        <v>25</v>
      </c>
      <c r="K283" s="409" t="s">
        <v>1066</v>
      </c>
      <c r="L283" s="385"/>
      <c r="M283" s="385"/>
      <c r="N283" s="385"/>
      <c r="O283" s="385"/>
      <c r="P283" s="386"/>
      <c r="Q283"/>
    </row>
    <row r="284" spans="1:16" ht="12.75">
      <c r="A284" s="460"/>
      <c r="B284" s="460"/>
      <c r="C284" s="460"/>
      <c r="D284" s="460"/>
      <c r="E284" s="460"/>
      <c r="F284" s="460"/>
      <c r="G284" s="460"/>
      <c r="H284" s="460"/>
      <c r="I284" s="460"/>
      <c r="J284" s="460"/>
      <c r="K284" s="460"/>
      <c r="L284" s="460"/>
      <c r="M284" s="460"/>
      <c r="N284" s="460"/>
      <c r="O284" s="460"/>
      <c r="P284" s="460"/>
    </row>
    <row r="285" spans="1:17" s="1" customFormat="1" ht="13.5" customHeight="1">
      <c r="A285" s="24" t="s">
        <v>67</v>
      </c>
      <c r="B285" s="441" t="s">
        <v>1076</v>
      </c>
      <c r="C285" s="441"/>
      <c r="D285" s="441"/>
      <c r="E285" s="441"/>
      <c r="F285" s="442"/>
      <c r="G285" s="25" t="s">
        <v>68</v>
      </c>
      <c r="H285" s="82">
        <v>41710</v>
      </c>
      <c r="I285" s="25" t="s">
        <v>69</v>
      </c>
      <c r="J285" s="82">
        <v>41922</v>
      </c>
      <c r="K285" s="25" t="s">
        <v>73</v>
      </c>
      <c r="L285" s="469" t="s">
        <v>287</v>
      </c>
      <c r="M285" s="469"/>
      <c r="N285" s="106" t="s">
        <v>24</v>
      </c>
      <c r="O285" s="469" t="s">
        <v>327</v>
      </c>
      <c r="P285" s="470"/>
      <c r="Q285"/>
    </row>
    <row r="286" spans="1:17" s="1" customFormat="1" ht="13.5" customHeight="1">
      <c r="A286" s="24" t="s">
        <v>70</v>
      </c>
      <c r="B286" s="409" t="s">
        <v>1061</v>
      </c>
      <c r="C286" s="385"/>
      <c r="D286" s="385"/>
      <c r="E286" s="385"/>
      <c r="F286" s="385"/>
      <c r="G286" s="385"/>
      <c r="H286" s="385"/>
      <c r="I286" s="386"/>
      <c r="J286" s="86" t="s">
        <v>25</v>
      </c>
      <c r="K286" s="409" t="s">
        <v>1066</v>
      </c>
      <c r="L286" s="385"/>
      <c r="M286" s="385"/>
      <c r="N286" s="385"/>
      <c r="O286" s="385"/>
      <c r="P286" s="386"/>
      <c r="Q286"/>
    </row>
    <row r="287" spans="1:16" ht="12.75">
      <c r="A287" s="460"/>
      <c r="B287" s="460"/>
      <c r="C287" s="460"/>
      <c r="D287" s="460"/>
      <c r="E287" s="460"/>
      <c r="F287" s="460"/>
      <c r="G287" s="460"/>
      <c r="H287" s="460"/>
      <c r="I287" s="460"/>
      <c r="J287" s="460"/>
      <c r="K287" s="460"/>
      <c r="L287" s="460"/>
      <c r="M287" s="460"/>
      <c r="N287" s="460"/>
      <c r="O287" s="460"/>
      <c r="P287" s="460"/>
    </row>
    <row r="288" spans="1:17" s="1" customFormat="1" ht="13.5" customHeight="1">
      <c r="A288" s="24" t="s">
        <v>67</v>
      </c>
      <c r="B288" s="441" t="s">
        <v>1077</v>
      </c>
      <c r="C288" s="441"/>
      <c r="D288" s="441"/>
      <c r="E288" s="441"/>
      <c r="F288" s="442"/>
      <c r="G288" s="25" t="s">
        <v>68</v>
      </c>
      <c r="H288" s="82">
        <v>41710</v>
      </c>
      <c r="I288" s="25" t="s">
        <v>69</v>
      </c>
      <c r="J288" s="82" t="s">
        <v>306</v>
      </c>
      <c r="K288" s="25" t="s">
        <v>73</v>
      </c>
      <c r="L288" s="469" t="s">
        <v>287</v>
      </c>
      <c r="M288" s="469"/>
      <c r="N288" s="106" t="s">
        <v>24</v>
      </c>
      <c r="O288" s="469" t="s">
        <v>343</v>
      </c>
      <c r="P288" s="470"/>
      <c r="Q288"/>
    </row>
    <row r="289" spans="1:17" s="1" customFormat="1" ht="13.5" customHeight="1">
      <c r="A289" s="24" t="s">
        <v>70</v>
      </c>
      <c r="B289" s="409" t="s">
        <v>1063</v>
      </c>
      <c r="C289" s="385"/>
      <c r="D289" s="385"/>
      <c r="E289" s="385"/>
      <c r="F289" s="385"/>
      <c r="G289" s="385"/>
      <c r="H289" s="385"/>
      <c r="I289" s="386"/>
      <c r="J289" s="86" t="s">
        <v>25</v>
      </c>
      <c r="K289" s="409" t="s">
        <v>1066</v>
      </c>
      <c r="L289" s="385"/>
      <c r="M289" s="385"/>
      <c r="N289" s="385"/>
      <c r="O289" s="385"/>
      <c r="P289" s="386"/>
      <c r="Q289"/>
    </row>
    <row r="290" spans="1:16" ht="12.75">
      <c r="A290" s="460"/>
      <c r="B290" s="460"/>
      <c r="C290" s="460"/>
      <c r="D290" s="460"/>
      <c r="E290" s="460"/>
      <c r="F290" s="460"/>
      <c r="G290" s="460"/>
      <c r="H290" s="460"/>
      <c r="I290" s="460"/>
      <c r="J290" s="460"/>
      <c r="K290" s="460"/>
      <c r="L290" s="460"/>
      <c r="M290" s="460"/>
      <c r="N290" s="460"/>
      <c r="O290" s="460"/>
      <c r="P290" s="460"/>
    </row>
    <row r="291" spans="1:17" s="1" customFormat="1" ht="13.5" customHeight="1">
      <c r="A291" s="24" t="s">
        <v>67</v>
      </c>
      <c r="B291" s="441" t="s">
        <v>1078</v>
      </c>
      <c r="C291" s="441"/>
      <c r="D291" s="441"/>
      <c r="E291" s="441"/>
      <c r="F291" s="442"/>
      <c r="G291" s="25" t="s">
        <v>68</v>
      </c>
      <c r="H291" s="82">
        <v>41801</v>
      </c>
      <c r="I291" s="25" t="s">
        <v>69</v>
      </c>
      <c r="J291" s="82" t="s">
        <v>306</v>
      </c>
      <c r="K291" s="25" t="s">
        <v>73</v>
      </c>
      <c r="L291" s="469" t="s">
        <v>287</v>
      </c>
      <c r="M291" s="469"/>
      <c r="N291" s="106" t="s">
        <v>24</v>
      </c>
      <c r="O291" s="469" t="s">
        <v>343</v>
      </c>
      <c r="P291" s="470"/>
      <c r="Q291"/>
    </row>
    <row r="292" spans="1:17" s="1" customFormat="1" ht="13.5" customHeight="1">
      <c r="A292" s="24" t="s">
        <v>70</v>
      </c>
      <c r="B292" s="409" t="s">
        <v>1063</v>
      </c>
      <c r="C292" s="385"/>
      <c r="D292" s="385"/>
      <c r="E292" s="385"/>
      <c r="F292" s="385"/>
      <c r="G292" s="385"/>
      <c r="H292" s="385"/>
      <c r="I292" s="386"/>
      <c r="J292" s="86" t="s">
        <v>25</v>
      </c>
      <c r="K292" s="409" t="s">
        <v>1066</v>
      </c>
      <c r="L292" s="385"/>
      <c r="M292" s="385"/>
      <c r="N292" s="385"/>
      <c r="O292" s="385"/>
      <c r="P292" s="386"/>
      <c r="Q292"/>
    </row>
  </sheetData>
  <sheetProtection password="CEFE" sheet="1"/>
  <mergeCells count="582">
    <mergeCell ref="B289:I289"/>
    <mergeCell ref="K289:P289"/>
    <mergeCell ref="B285:F285"/>
    <mergeCell ref="L285:M285"/>
    <mergeCell ref="O285:P285"/>
    <mergeCell ref="A290:P290"/>
    <mergeCell ref="B292:I292"/>
    <mergeCell ref="K292:P292"/>
    <mergeCell ref="O291:P291"/>
    <mergeCell ref="B291:F291"/>
    <mergeCell ref="L291:M291"/>
    <mergeCell ref="B286:I286"/>
    <mergeCell ref="K286:P286"/>
    <mergeCell ref="A287:P287"/>
    <mergeCell ref="B288:F288"/>
    <mergeCell ref="L288:M288"/>
    <mergeCell ref="O288:P288"/>
    <mergeCell ref="O279:P279"/>
    <mergeCell ref="B274:I274"/>
    <mergeCell ref="K274:P274"/>
    <mergeCell ref="A275:P275"/>
    <mergeCell ref="B276:F276"/>
    <mergeCell ref="L276:M276"/>
    <mergeCell ref="O276:P276"/>
    <mergeCell ref="L279:M279"/>
    <mergeCell ref="A278:P278"/>
    <mergeCell ref="B279:F279"/>
    <mergeCell ref="A284:P284"/>
    <mergeCell ref="B280:I280"/>
    <mergeCell ref="K280:P280"/>
    <mergeCell ref="A281:P281"/>
    <mergeCell ref="B282:F282"/>
    <mergeCell ref="L282:M282"/>
    <mergeCell ref="O282:P282"/>
    <mergeCell ref="B283:I283"/>
    <mergeCell ref="K283:P283"/>
    <mergeCell ref="A272:P272"/>
    <mergeCell ref="B273:F273"/>
    <mergeCell ref="L273:M273"/>
    <mergeCell ref="O273:P273"/>
    <mergeCell ref="B277:I277"/>
    <mergeCell ref="K277:P277"/>
    <mergeCell ref="B270:F270"/>
    <mergeCell ref="L270:M270"/>
    <mergeCell ref="O270:P270"/>
    <mergeCell ref="B271:I271"/>
    <mergeCell ref="K271:P271"/>
    <mergeCell ref="K259:P259"/>
    <mergeCell ref="B265:I265"/>
    <mergeCell ref="K265:P265"/>
    <mergeCell ref="L261:M261"/>
    <mergeCell ref="O261:P261"/>
    <mergeCell ref="B255:I255"/>
    <mergeCell ref="K255:P255"/>
    <mergeCell ref="B268:I268"/>
    <mergeCell ref="K268:P268"/>
    <mergeCell ref="A269:P269"/>
    <mergeCell ref="O267:P267"/>
    <mergeCell ref="B267:F267"/>
    <mergeCell ref="L267:M267"/>
    <mergeCell ref="A266:P266"/>
    <mergeCell ref="B261:F261"/>
    <mergeCell ref="K245:P245"/>
    <mergeCell ref="B252:I252"/>
    <mergeCell ref="K252:P252"/>
    <mergeCell ref="A250:E250"/>
    <mergeCell ref="F250:P250"/>
    <mergeCell ref="B248:I248"/>
    <mergeCell ref="K248:P248"/>
    <mergeCell ref="B262:I262"/>
    <mergeCell ref="K262:P262"/>
    <mergeCell ref="A263:P263"/>
    <mergeCell ref="B264:F264"/>
    <mergeCell ref="L264:M264"/>
    <mergeCell ref="O264:P264"/>
    <mergeCell ref="A260:P260"/>
    <mergeCell ref="A257:E257"/>
    <mergeCell ref="F257:P257"/>
    <mergeCell ref="B258:F258"/>
    <mergeCell ref="L258:M258"/>
    <mergeCell ref="O258:P258"/>
    <mergeCell ref="B259:I259"/>
    <mergeCell ref="A253:P253"/>
    <mergeCell ref="B254:F254"/>
    <mergeCell ref="L254:M254"/>
    <mergeCell ref="O254:P254"/>
    <mergeCell ref="B251:F251"/>
    <mergeCell ref="L251:M251"/>
    <mergeCell ref="O251:P251"/>
    <mergeCell ref="A239:E239"/>
    <mergeCell ref="F239:P239"/>
    <mergeCell ref="B240:F240"/>
    <mergeCell ref="L240:M240"/>
    <mergeCell ref="O240:P240"/>
    <mergeCell ref="B241:I241"/>
    <mergeCell ref="K241:P241"/>
    <mergeCell ref="A243:E243"/>
    <mergeCell ref="F243:P243"/>
    <mergeCell ref="A246:P246"/>
    <mergeCell ref="B247:F247"/>
    <mergeCell ref="L247:M247"/>
    <mergeCell ref="O247:P247"/>
    <mergeCell ref="B244:F244"/>
    <mergeCell ref="L244:M244"/>
    <mergeCell ref="O244:P244"/>
    <mergeCell ref="B245:I245"/>
    <mergeCell ref="B237:I237"/>
    <mergeCell ref="K237:P237"/>
    <mergeCell ref="B233:F233"/>
    <mergeCell ref="L233:M233"/>
    <mergeCell ref="O233:P233"/>
    <mergeCell ref="B234:I234"/>
    <mergeCell ref="K234:P234"/>
    <mergeCell ref="A235:P235"/>
    <mergeCell ref="B236:F236"/>
    <mergeCell ref="L236:M236"/>
    <mergeCell ref="O236:P236"/>
    <mergeCell ref="A232:P232"/>
    <mergeCell ref="A229:E229"/>
    <mergeCell ref="F229:P229"/>
    <mergeCell ref="B230:F230"/>
    <mergeCell ref="L230:M230"/>
    <mergeCell ref="O230:P230"/>
    <mergeCell ref="B231:I231"/>
    <mergeCell ref="K231:P231"/>
    <mergeCell ref="B224:I224"/>
    <mergeCell ref="K224:P224"/>
    <mergeCell ref="A225:P225"/>
    <mergeCell ref="O223:P223"/>
    <mergeCell ref="B223:F223"/>
    <mergeCell ref="L223:M223"/>
    <mergeCell ref="B226:F226"/>
    <mergeCell ref="L226:M226"/>
    <mergeCell ref="O226:P226"/>
    <mergeCell ref="B227:I227"/>
    <mergeCell ref="K227:P227"/>
    <mergeCell ref="A216:P216"/>
    <mergeCell ref="B221:I221"/>
    <mergeCell ref="K221:P221"/>
    <mergeCell ref="A222:P222"/>
    <mergeCell ref="B217:F217"/>
    <mergeCell ref="L217:M217"/>
    <mergeCell ref="O217:P217"/>
    <mergeCell ref="B218:I218"/>
    <mergeCell ref="K218:P218"/>
    <mergeCell ref="A219:P219"/>
    <mergeCell ref="B220:F220"/>
    <mergeCell ref="L220:M220"/>
    <mergeCell ref="O220:P220"/>
    <mergeCell ref="K203:P203"/>
    <mergeCell ref="B212:I212"/>
    <mergeCell ref="K212:P212"/>
    <mergeCell ref="A213:P213"/>
    <mergeCell ref="B214:F214"/>
    <mergeCell ref="L214:M214"/>
    <mergeCell ref="O214:P214"/>
    <mergeCell ref="B206:I206"/>
    <mergeCell ref="K206:P206"/>
    <mergeCell ref="A207:P207"/>
    <mergeCell ref="B215:I215"/>
    <mergeCell ref="K215:P215"/>
    <mergeCell ref="A210:P210"/>
    <mergeCell ref="B211:F211"/>
    <mergeCell ref="L211:M211"/>
    <mergeCell ref="O211:P211"/>
    <mergeCell ref="B208:F208"/>
    <mergeCell ref="L208:M208"/>
    <mergeCell ref="O208:P208"/>
    <mergeCell ref="B209:I209"/>
    <mergeCell ref="K209:P209"/>
    <mergeCell ref="A204:P204"/>
    <mergeCell ref="B205:F205"/>
    <mergeCell ref="L205:M205"/>
    <mergeCell ref="O205:P205"/>
    <mergeCell ref="B202:F202"/>
    <mergeCell ref="L202:M202"/>
    <mergeCell ref="O202:P202"/>
    <mergeCell ref="B193:F193"/>
    <mergeCell ref="L193:M193"/>
    <mergeCell ref="O193:P193"/>
    <mergeCell ref="B194:I194"/>
    <mergeCell ref="K194:P194"/>
    <mergeCell ref="A195:P195"/>
    <mergeCell ref="B196:F196"/>
    <mergeCell ref="L196:M196"/>
    <mergeCell ref="O196:P196"/>
    <mergeCell ref="B197:I197"/>
    <mergeCell ref="K197:P197"/>
    <mergeCell ref="A198:P198"/>
    <mergeCell ref="B200:I200"/>
    <mergeCell ref="K200:P200"/>
    <mergeCell ref="A201:P201"/>
    <mergeCell ref="O199:P199"/>
    <mergeCell ref="B199:F199"/>
    <mergeCell ref="L199:M199"/>
    <mergeCell ref="B203:I203"/>
    <mergeCell ref="O187:P187"/>
    <mergeCell ref="L190:M190"/>
    <mergeCell ref="O190:P190"/>
    <mergeCell ref="B191:I191"/>
    <mergeCell ref="K191:P191"/>
    <mergeCell ref="B182:I182"/>
    <mergeCell ref="K182:P182"/>
    <mergeCell ref="A183:P183"/>
    <mergeCell ref="B184:F184"/>
    <mergeCell ref="L184:M184"/>
    <mergeCell ref="O184:P184"/>
    <mergeCell ref="B185:I185"/>
    <mergeCell ref="K185:P185"/>
    <mergeCell ref="A186:P186"/>
    <mergeCell ref="B187:F187"/>
    <mergeCell ref="L187:M187"/>
    <mergeCell ref="A192:P192"/>
    <mergeCell ref="B188:I188"/>
    <mergeCell ref="K188:P188"/>
    <mergeCell ref="A189:P189"/>
    <mergeCell ref="B190:F190"/>
    <mergeCell ref="A176:P176"/>
    <mergeCell ref="A177:E177"/>
    <mergeCell ref="F177:P177"/>
    <mergeCell ref="A180:P180"/>
    <mergeCell ref="B181:F181"/>
    <mergeCell ref="L181:M181"/>
    <mergeCell ref="O181:P181"/>
    <mergeCell ref="B178:F178"/>
    <mergeCell ref="L178:M178"/>
    <mergeCell ref="O178:P178"/>
    <mergeCell ref="B179:I179"/>
    <mergeCell ref="K179:P179"/>
    <mergeCell ref="B175:I175"/>
    <mergeCell ref="K175:P175"/>
    <mergeCell ref="B167:F167"/>
    <mergeCell ref="L167:M167"/>
    <mergeCell ref="O167:P167"/>
    <mergeCell ref="B168:I168"/>
    <mergeCell ref="K168:P168"/>
    <mergeCell ref="A170:E170"/>
    <mergeCell ref="F170:P170"/>
    <mergeCell ref="A173:P173"/>
    <mergeCell ref="B174:F174"/>
    <mergeCell ref="L174:M174"/>
    <mergeCell ref="O174:P174"/>
    <mergeCell ref="B171:F171"/>
    <mergeCell ref="L171:M171"/>
    <mergeCell ref="O171:P171"/>
    <mergeCell ref="B172:I172"/>
    <mergeCell ref="K172:P172"/>
    <mergeCell ref="B161:I161"/>
    <mergeCell ref="K161:P161"/>
    <mergeCell ref="A166:P166"/>
    <mergeCell ref="A163:E163"/>
    <mergeCell ref="F163:P163"/>
    <mergeCell ref="B164:F164"/>
    <mergeCell ref="L164:M164"/>
    <mergeCell ref="O164:P164"/>
    <mergeCell ref="B165:I165"/>
    <mergeCell ref="K165:P165"/>
    <mergeCell ref="A156:E156"/>
    <mergeCell ref="F156:P156"/>
    <mergeCell ref="A159:P159"/>
    <mergeCell ref="B160:F160"/>
    <mergeCell ref="L160:M160"/>
    <mergeCell ref="O160:P160"/>
    <mergeCell ref="B157:F157"/>
    <mergeCell ref="L157:M157"/>
    <mergeCell ref="O157:P157"/>
    <mergeCell ref="B158:I158"/>
    <mergeCell ref="K158:P158"/>
    <mergeCell ref="A153:P153"/>
    <mergeCell ref="A150:E150"/>
    <mergeCell ref="F150:P150"/>
    <mergeCell ref="B151:F151"/>
    <mergeCell ref="L151:M151"/>
    <mergeCell ref="O151:P151"/>
    <mergeCell ref="B152:I152"/>
    <mergeCell ref="K152:P152"/>
    <mergeCell ref="B154:F154"/>
    <mergeCell ref="B148:I148"/>
    <mergeCell ref="K148:P148"/>
    <mergeCell ref="A145:P145"/>
    <mergeCell ref="L154:M154"/>
    <mergeCell ref="O154:P154"/>
    <mergeCell ref="B155:I155"/>
    <mergeCell ref="K155:P155"/>
    <mergeCell ref="L147:M147"/>
    <mergeCell ref="O147:P147"/>
    <mergeCell ref="L140:M140"/>
    <mergeCell ref="A142:P142"/>
    <mergeCell ref="K141:P141"/>
    <mergeCell ref="B141:I141"/>
    <mergeCell ref="K122:P122"/>
    <mergeCell ref="A123:P123"/>
    <mergeCell ref="A130:E130"/>
    <mergeCell ref="F130:P130"/>
    <mergeCell ref="K138:P138"/>
    <mergeCell ref="A146:E146"/>
    <mergeCell ref="F146:P146"/>
    <mergeCell ref="B127:F127"/>
    <mergeCell ref="L127:M127"/>
    <mergeCell ref="O127:P127"/>
    <mergeCell ref="B128:I128"/>
    <mergeCell ref="K128:P128"/>
    <mergeCell ref="A126:P126"/>
    <mergeCell ref="B125:I125"/>
    <mergeCell ref="K125:P125"/>
    <mergeCell ref="B112:F112"/>
    <mergeCell ref="L112:M112"/>
    <mergeCell ref="O112:P112"/>
    <mergeCell ref="B113:I113"/>
    <mergeCell ref="K113:P113"/>
    <mergeCell ref="A114:P114"/>
    <mergeCell ref="B115:F115"/>
    <mergeCell ref="B122:I122"/>
    <mergeCell ref="L115:M115"/>
    <mergeCell ref="L118:M118"/>
    <mergeCell ref="O118:P118"/>
    <mergeCell ref="B119:I119"/>
    <mergeCell ref="K119:P119"/>
    <mergeCell ref="A120:P120"/>
    <mergeCell ref="K116:P116"/>
    <mergeCell ref="A117:P117"/>
    <mergeCell ref="B118:F118"/>
    <mergeCell ref="O115:P115"/>
    <mergeCell ref="B124:F124"/>
    <mergeCell ref="L124:M124"/>
    <mergeCell ref="O124:P124"/>
    <mergeCell ref="B99:I99"/>
    <mergeCell ref="K99:P99"/>
    <mergeCell ref="A100:P100"/>
    <mergeCell ref="B101:F101"/>
    <mergeCell ref="L101:M101"/>
    <mergeCell ref="O121:P121"/>
    <mergeCell ref="B116:I116"/>
    <mergeCell ref="O101:P101"/>
    <mergeCell ref="B102:I102"/>
    <mergeCell ref="K102:P102"/>
    <mergeCell ref="B105:I105"/>
    <mergeCell ref="K105:P105"/>
    <mergeCell ref="A106:P106"/>
    <mergeCell ref="A103:P103"/>
    <mergeCell ref="B104:F104"/>
    <mergeCell ref="L104:M104"/>
    <mergeCell ref="O104:P104"/>
    <mergeCell ref="A107:E107"/>
    <mergeCell ref="F107:P107"/>
    <mergeCell ref="B108:F108"/>
    <mergeCell ref="L108:M108"/>
    <mergeCell ref="O108:P108"/>
    <mergeCell ref="B109:I109"/>
    <mergeCell ref="K109:P109"/>
    <mergeCell ref="B95:I95"/>
    <mergeCell ref="K95:P95"/>
    <mergeCell ref="A96:P96"/>
    <mergeCell ref="A97:E97"/>
    <mergeCell ref="F97:P97"/>
    <mergeCell ref="O94:P94"/>
    <mergeCell ref="B94:F94"/>
    <mergeCell ref="L94:M94"/>
    <mergeCell ref="B98:F98"/>
    <mergeCell ref="L98:M98"/>
    <mergeCell ref="O98:P98"/>
    <mergeCell ref="L88:M88"/>
    <mergeCell ref="O88:P88"/>
    <mergeCell ref="B92:I92"/>
    <mergeCell ref="K92:P92"/>
    <mergeCell ref="A93:P93"/>
    <mergeCell ref="B88:F88"/>
    <mergeCell ref="B89:I89"/>
    <mergeCell ref="B85:F85"/>
    <mergeCell ref="L85:M85"/>
    <mergeCell ref="O85:P85"/>
    <mergeCell ref="B86:I86"/>
    <mergeCell ref="K86:P86"/>
    <mergeCell ref="A87:P87"/>
    <mergeCell ref="K89:P89"/>
    <mergeCell ref="A90:P90"/>
    <mergeCell ref="B91:F91"/>
    <mergeCell ref="L91:M91"/>
    <mergeCell ref="O91:P91"/>
    <mergeCell ref="A79:P79"/>
    <mergeCell ref="A84:E84"/>
    <mergeCell ref="F84:P84"/>
    <mergeCell ref="B81:F81"/>
    <mergeCell ref="L81:M81"/>
    <mergeCell ref="O81:P81"/>
    <mergeCell ref="B82:I82"/>
    <mergeCell ref="K82:P82"/>
    <mergeCell ref="A83:P83"/>
    <mergeCell ref="A80:E80"/>
    <mergeCell ref="F80:P80"/>
    <mergeCell ref="B78:I78"/>
    <mergeCell ref="K78:P78"/>
    <mergeCell ref="B67:F67"/>
    <mergeCell ref="L67:M67"/>
    <mergeCell ref="O67:P67"/>
    <mergeCell ref="B68:I68"/>
    <mergeCell ref="K68:P68"/>
    <mergeCell ref="A69:P69"/>
    <mergeCell ref="B70:F70"/>
    <mergeCell ref="L70:M70"/>
    <mergeCell ref="O70:P70"/>
    <mergeCell ref="B71:I71"/>
    <mergeCell ref="K71:P71"/>
    <mergeCell ref="A76:P76"/>
    <mergeCell ref="A73:E73"/>
    <mergeCell ref="F73:P73"/>
    <mergeCell ref="O60:P60"/>
    <mergeCell ref="B61:I61"/>
    <mergeCell ref="B77:F77"/>
    <mergeCell ref="L77:M77"/>
    <mergeCell ref="O77:P77"/>
    <mergeCell ref="B74:F74"/>
    <mergeCell ref="L74:M74"/>
    <mergeCell ref="O74:P74"/>
    <mergeCell ref="B75:I75"/>
    <mergeCell ref="K75:P75"/>
    <mergeCell ref="B57:F57"/>
    <mergeCell ref="L57:M57"/>
    <mergeCell ref="A66:E66"/>
    <mergeCell ref="F66:P66"/>
    <mergeCell ref="O63:P63"/>
    <mergeCell ref="B58:I58"/>
    <mergeCell ref="K58:P58"/>
    <mergeCell ref="A59:P59"/>
    <mergeCell ref="B60:F60"/>
    <mergeCell ref="L60:M60"/>
    <mergeCell ref="K61:P61"/>
    <mergeCell ref="B64:I64"/>
    <mergeCell ref="K64:P64"/>
    <mergeCell ref="A62:P62"/>
    <mergeCell ref="B63:F63"/>
    <mergeCell ref="L63:M63"/>
    <mergeCell ref="O57:P57"/>
    <mergeCell ref="B52:I52"/>
    <mergeCell ref="K52:P52"/>
    <mergeCell ref="A53:P53"/>
    <mergeCell ref="B55:I55"/>
    <mergeCell ref="K55:P55"/>
    <mergeCell ref="A56:P56"/>
    <mergeCell ref="O54:P54"/>
    <mergeCell ref="B54:F54"/>
    <mergeCell ref="L54:M54"/>
    <mergeCell ref="A47:P47"/>
    <mergeCell ref="B42:F42"/>
    <mergeCell ref="L42:M42"/>
    <mergeCell ref="O42:P42"/>
    <mergeCell ref="B43:I43"/>
    <mergeCell ref="K43:P43"/>
    <mergeCell ref="A44:P44"/>
    <mergeCell ref="A50:P50"/>
    <mergeCell ref="B48:F48"/>
    <mergeCell ref="L48:M48"/>
    <mergeCell ref="O48:P48"/>
    <mergeCell ref="B49:I49"/>
    <mergeCell ref="K49:P49"/>
    <mergeCell ref="B51:F51"/>
    <mergeCell ref="L51:M51"/>
    <mergeCell ref="O51:P51"/>
    <mergeCell ref="A41:E41"/>
    <mergeCell ref="F41:P41"/>
    <mergeCell ref="L45:M45"/>
    <mergeCell ref="O45:P45"/>
    <mergeCell ref="B46:I46"/>
    <mergeCell ref="K46:P46"/>
    <mergeCell ref="B45:F45"/>
    <mergeCell ref="B39:I39"/>
    <mergeCell ref="K39:P39"/>
    <mergeCell ref="L38:M38"/>
    <mergeCell ref="O38:P38"/>
    <mergeCell ref="L28:M28"/>
    <mergeCell ref="O28:P28"/>
    <mergeCell ref="B35:F35"/>
    <mergeCell ref="L35:M35"/>
    <mergeCell ref="O35:P35"/>
    <mergeCell ref="B36:I36"/>
    <mergeCell ref="K36:P36"/>
    <mergeCell ref="A37:P37"/>
    <mergeCell ref="B38:F38"/>
    <mergeCell ref="B28:F28"/>
    <mergeCell ref="A34:P34"/>
    <mergeCell ref="B32:F32"/>
    <mergeCell ref="L32:M32"/>
    <mergeCell ref="O32:P32"/>
    <mergeCell ref="A31:E31"/>
    <mergeCell ref="F31:P31"/>
    <mergeCell ref="B33:I33"/>
    <mergeCell ref="K33:P33"/>
    <mergeCell ref="K8:P8"/>
    <mergeCell ref="L14:M14"/>
    <mergeCell ref="O14:P14"/>
    <mergeCell ref="A10:E10"/>
    <mergeCell ref="F10:P10"/>
    <mergeCell ref="B11:F11"/>
    <mergeCell ref="L11:M11"/>
    <mergeCell ref="O11:P11"/>
    <mergeCell ref="B12:I12"/>
    <mergeCell ref="K12:P12"/>
    <mergeCell ref="B15:I15"/>
    <mergeCell ref="K15:P15"/>
    <mergeCell ref="A27:E27"/>
    <mergeCell ref="F27:P27"/>
    <mergeCell ref="B25:I25"/>
    <mergeCell ref="K25:P25"/>
    <mergeCell ref="L21:M21"/>
    <mergeCell ref="O21:P21"/>
    <mergeCell ref="B21:F21"/>
    <mergeCell ref="F17:P17"/>
    <mergeCell ref="B18:F18"/>
    <mergeCell ref="L18:M18"/>
    <mergeCell ref="O18:P18"/>
    <mergeCell ref="B19:I19"/>
    <mergeCell ref="K19:P19"/>
    <mergeCell ref="A17:E17"/>
    <mergeCell ref="F6:P6"/>
    <mergeCell ref="B29:I29"/>
    <mergeCell ref="K29:P29"/>
    <mergeCell ref="B7:F7"/>
    <mergeCell ref="B8:I8"/>
    <mergeCell ref="L7:M7"/>
    <mergeCell ref="O7:P7"/>
    <mergeCell ref="A13:P13"/>
    <mergeCell ref="B14:F14"/>
    <mergeCell ref="A20:P20"/>
    <mergeCell ref="A23:P23"/>
    <mergeCell ref="B24:F24"/>
    <mergeCell ref="A1:P1"/>
    <mergeCell ref="A4:P5"/>
    <mergeCell ref="A2:P2"/>
    <mergeCell ref="A3:D3"/>
    <mergeCell ref="O3:P3"/>
    <mergeCell ref="M3:N3"/>
    <mergeCell ref="E3:L3"/>
    <mergeCell ref="A6:E6"/>
    <mergeCell ref="A9:P9"/>
    <mergeCell ref="A16:P16"/>
    <mergeCell ref="A26:P26"/>
    <mergeCell ref="A30:P30"/>
    <mergeCell ref="A40:P40"/>
    <mergeCell ref="A65:P65"/>
    <mergeCell ref="B22:I22"/>
    <mergeCell ref="K22:P22"/>
    <mergeCell ref="L24:M24"/>
    <mergeCell ref="O24:P24"/>
    <mergeCell ref="A110:P110"/>
    <mergeCell ref="A129:P129"/>
    <mergeCell ref="A149:P149"/>
    <mergeCell ref="A162:P162"/>
    <mergeCell ref="A169:P169"/>
    <mergeCell ref="A228:P228"/>
    <mergeCell ref="B121:F121"/>
    <mergeCell ref="L121:M121"/>
    <mergeCell ref="A111:E111"/>
    <mergeCell ref="F111:P111"/>
    <mergeCell ref="A238:P238"/>
    <mergeCell ref="A242:P242"/>
    <mergeCell ref="A249:P249"/>
    <mergeCell ref="A256:P256"/>
    <mergeCell ref="B143:F143"/>
    <mergeCell ref="L143:M143"/>
    <mergeCell ref="O143:P143"/>
    <mergeCell ref="B144:I144"/>
    <mergeCell ref="K144:P144"/>
    <mergeCell ref="B147:F147"/>
    <mergeCell ref="O140:P140"/>
    <mergeCell ref="B140:F140"/>
    <mergeCell ref="A139:P139"/>
    <mergeCell ref="B138:I138"/>
    <mergeCell ref="O137:P137"/>
    <mergeCell ref="L137:M137"/>
    <mergeCell ref="B137:F137"/>
    <mergeCell ref="A136:P136"/>
    <mergeCell ref="K135:P135"/>
    <mergeCell ref="B135:I135"/>
    <mergeCell ref="O134:P134"/>
    <mergeCell ref="L134:M134"/>
    <mergeCell ref="B134:F134"/>
    <mergeCell ref="A133:P133"/>
    <mergeCell ref="K132:P132"/>
    <mergeCell ref="B132:I132"/>
    <mergeCell ref="O131:P131"/>
    <mergeCell ref="L131:M131"/>
    <mergeCell ref="B131:F13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8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customWidth="1"/>
  </cols>
  <sheetData>
    <row r="1" spans="1:9" ht="13.5" thickBot="1">
      <c r="A1" s="299" t="s">
        <v>292</v>
      </c>
      <c r="B1" s="300"/>
      <c r="C1" s="300"/>
      <c r="D1" s="300"/>
      <c r="E1" s="300"/>
      <c r="F1" s="300"/>
      <c r="G1" s="300"/>
      <c r="H1" s="300"/>
      <c r="I1" s="301"/>
    </row>
    <row r="2" spans="1:9" ht="12.75">
      <c r="A2" s="302"/>
      <c r="B2" s="303"/>
      <c r="C2" s="303"/>
      <c r="D2" s="303"/>
      <c r="E2" s="303"/>
      <c r="F2" s="303"/>
      <c r="G2" s="303"/>
      <c r="H2" s="303"/>
      <c r="I2" s="304"/>
    </row>
    <row r="3" spans="1:15" ht="12.75">
      <c r="A3" s="354" t="s">
        <v>253</v>
      </c>
      <c r="B3" s="355"/>
      <c r="C3" s="355"/>
      <c r="D3" s="355"/>
      <c r="E3" s="355"/>
      <c r="F3" s="355"/>
      <c r="G3" s="355"/>
      <c r="H3" s="144" t="s">
        <v>74</v>
      </c>
      <c r="I3" s="145" t="s">
        <v>301</v>
      </c>
      <c r="O3" s="58"/>
    </row>
    <row r="4" spans="1:19" s="1" customFormat="1" ht="13.5" thickBot="1">
      <c r="A4" s="325"/>
      <c r="B4" s="326"/>
      <c r="C4" s="326"/>
      <c r="D4" s="326"/>
      <c r="E4" s="326"/>
      <c r="F4" s="326"/>
      <c r="G4" s="326"/>
      <c r="H4" s="326"/>
      <c r="I4" s="327"/>
      <c r="J4" s="26"/>
      <c r="K4" s="26"/>
      <c r="L4" s="26"/>
      <c r="M4" s="26"/>
      <c r="N4" s="26"/>
      <c r="O4"/>
      <c r="P4"/>
      <c r="Q4"/>
      <c r="R4"/>
      <c r="S4"/>
    </row>
    <row r="5" spans="1:12" s="1" customFormat="1" ht="12.75">
      <c r="A5" s="328" t="s">
        <v>139</v>
      </c>
      <c r="B5" s="329"/>
      <c r="C5" s="332" t="s">
        <v>302</v>
      </c>
      <c r="D5" s="332"/>
      <c r="E5" s="333"/>
      <c r="F5" s="336" t="s">
        <v>250</v>
      </c>
      <c r="G5" s="337"/>
      <c r="H5" s="337"/>
      <c r="I5" s="338"/>
      <c r="J5" s="6"/>
      <c r="K5" s="6"/>
      <c r="L5" s="6"/>
    </row>
    <row r="6" spans="1:12" s="1" customFormat="1" ht="13.5" thickBot="1">
      <c r="A6" s="330" t="s">
        <v>140</v>
      </c>
      <c r="B6" s="331"/>
      <c r="C6" s="334" t="s">
        <v>303</v>
      </c>
      <c r="D6" s="334"/>
      <c r="E6" s="335"/>
      <c r="F6" s="339" t="s">
        <v>251</v>
      </c>
      <c r="G6" s="340"/>
      <c r="H6" s="340"/>
      <c r="I6" s="341"/>
      <c r="J6" s="6"/>
      <c r="K6" s="6"/>
      <c r="L6" s="6"/>
    </row>
    <row r="7" spans="1:12" s="1" customFormat="1" ht="13.5" thickBot="1">
      <c r="A7" s="310" t="s">
        <v>141</v>
      </c>
      <c r="B7" s="311"/>
      <c r="C7" s="305" t="s">
        <v>304</v>
      </c>
      <c r="D7" s="305"/>
      <c r="E7" s="125" t="s">
        <v>239</v>
      </c>
      <c r="F7" s="306" t="s">
        <v>305</v>
      </c>
      <c r="G7" s="307"/>
      <c r="H7" s="206" t="s">
        <v>306</v>
      </c>
      <c r="I7" s="307"/>
      <c r="J7"/>
      <c r="K7"/>
      <c r="L7"/>
    </row>
    <row r="8" spans="1:12" s="1" customFormat="1" ht="12.75">
      <c r="A8" s="312" t="s">
        <v>60</v>
      </c>
      <c r="B8" s="313"/>
      <c r="C8" s="313"/>
      <c r="D8" s="126">
        <v>23</v>
      </c>
      <c r="E8" s="287"/>
      <c r="F8" s="288"/>
      <c r="G8" s="288"/>
      <c r="H8" s="288"/>
      <c r="I8" s="289"/>
      <c r="J8" s="6"/>
      <c r="K8" s="6"/>
      <c r="L8" s="6"/>
    </row>
    <row r="9" spans="1:12" s="1" customFormat="1" ht="13.5" thickBot="1">
      <c r="A9" s="308" t="s">
        <v>61</v>
      </c>
      <c r="B9" s="309"/>
      <c r="C9" s="309"/>
      <c r="D9" s="127">
        <v>20</v>
      </c>
      <c r="E9" s="290"/>
      <c r="F9" s="291"/>
      <c r="G9" s="291"/>
      <c r="H9" s="291"/>
      <c r="I9" s="292"/>
      <c r="J9"/>
      <c r="K9"/>
      <c r="L9"/>
    </row>
    <row r="10" spans="1:9" ht="13.5" thickBot="1">
      <c r="A10" s="314"/>
      <c r="B10" s="314"/>
      <c r="C10" s="314"/>
      <c r="D10" s="314"/>
      <c r="E10" s="314"/>
      <c r="F10" s="314"/>
      <c r="G10" s="314"/>
      <c r="H10" s="314"/>
      <c r="I10" s="314"/>
    </row>
    <row r="11" spans="1:9" ht="13.5" thickBot="1">
      <c r="A11" s="293" t="s">
        <v>90</v>
      </c>
      <c r="B11" s="294"/>
      <c r="C11" s="294"/>
      <c r="D11" s="294"/>
      <c r="E11" s="294"/>
      <c r="F11" s="294"/>
      <c r="G11" s="294"/>
      <c r="H11" s="294"/>
      <c r="I11" s="295"/>
    </row>
    <row r="12" spans="1:9" ht="12.75">
      <c r="A12" s="280" t="s">
        <v>237</v>
      </c>
      <c r="B12" s="280"/>
      <c r="C12" s="280"/>
      <c r="D12" s="280"/>
      <c r="E12" s="102"/>
      <c r="F12" s="280" t="s">
        <v>186</v>
      </c>
      <c r="G12" s="280"/>
      <c r="H12" s="280"/>
      <c r="I12" s="128"/>
    </row>
    <row r="13" spans="1:9" ht="12.75">
      <c r="A13" s="269" t="s">
        <v>189</v>
      </c>
      <c r="B13" s="270"/>
      <c r="C13" s="270"/>
      <c r="D13" s="271"/>
      <c r="E13" s="103">
        <v>1</v>
      </c>
      <c r="F13" s="297" t="s">
        <v>188</v>
      </c>
      <c r="G13" s="297"/>
      <c r="H13" s="297"/>
      <c r="I13" s="77">
        <v>0</v>
      </c>
    </row>
    <row r="14" spans="1:9" ht="12.75">
      <c r="A14" s="269" t="s">
        <v>190</v>
      </c>
      <c r="B14" s="270"/>
      <c r="C14" s="270"/>
      <c r="D14" s="270"/>
      <c r="E14" s="103">
        <v>0</v>
      </c>
      <c r="F14" s="270" t="s">
        <v>91</v>
      </c>
      <c r="G14" s="270"/>
      <c r="H14" s="271"/>
      <c r="I14" s="77">
        <v>1</v>
      </c>
    </row>
    <row r="15" spans="1:9" ht="13.5" thickBot="1">
      <c r="A15" s="285" t="s">
        <v>187</v>
      </c>
      <c r="B15" s="286"/>
      <c r="C15" s="286"/>
      <c r="D15" s="286"/>
      <c r="E15" s="64">
        <f>SUM(E13:E14)</f>
        <v>1</v>
      </c>
      <c r="F15" s="286"/>
      <c r="G15" s="286"/>
      <c r="H15" s="296"/>
      <c r="I15" s="64">
        <f>SUM(I13:I14)</f>
        <v>1</v>
      </c>
    </row>
    <row r="16" spans="1:9" ht="13.5" thickBot="1">
      <c r="A16" s="298"/>
      <c r="B16" s="298"/>
      <c r="C16" s="298"/>
      <c r="D16" s="298"/>
      <c r="E16" s="298"/>
      <c r="F16" s="298"/>
      <c r="G16" s="298"/>
      <c r="H16" s="298"/>
      <c r="I16" s="298"/>
    </row>
    <row r="17" spans="1:9" ht="13.5" thickBot="1">
      <c r="A17" s="306" t="s">
        <v>92</v>
      </c>
      <c r="B17" s="206"/>
      <c r="C17" s="206"/>
      <c r="D17" s="206"/>
      <c r="E17" s="206"/>
      <c r="F17" s="206"/>
      <c r="G17" s="206"/>
      <c r="H17" s="206"/>
      <c r="I17" s="307"/>
    </row>
    <row r="18" spans="1:9" ht="12.75">
      <c r="A18" s="266" t="s">
        <v>93</v>
      </c>
      <c r="B18" s="267"/>
      <c r="C18" s="267"/>
      <c r="D18" s="267"/>
      <c r="E18" s="267"/>
      <c r="F18" s="267"/>
      <c r="G18" s="267"/>
      <c r="H18" s="268"/>
      <c r="I18" s="76">
        <v>1</v>
      </c>
    </row>
    <row r="19" spans="1:9" ht="12.75">
      <c r="A19" s="269" t="s">
        <v>94</v>
      </c>
      <c r="B19" s="270"/>
      <c r="C19" s="270"/>
      <c r="D19" s="270"/>
      <c r="E19" s="270"/>
      <c r="F19" s="270"/>
      <c r="G19" s="270"/>
      <c r="H19" s="271"/>
      <c r="I19" s="77">
        <v>3</v>
      </c>
    </row>
    <row r="20" spans="1:9" ht="12.75">
      <c r="A20" s="269" t="s">
        <v>95</v>
      </c>
      <c r="B20" s="270"/>
      <c r="C20" s="270"/>
      <c r="D20" s="270"/>
      <c r="E20" s="270"/>
      <c r="F20" s="270"/>
      <c r="G20" s="270"/>
      <c r="H20" s="271"/>
      <c r="I20" s="77">
        <v>1</v>
      </c>
    </row>
    <row r="21" spans="1:9" ht="13.5" thickBot="1">
      <c r="A21" s="285" t="s">
        <v>18</v>
      </c>
      <c r="B21" s="286"/>
      <c r="C21" s="286"/>
      <c r="D21" s="286"/>
      <c r="E21" s="286"/>
      <c r="F21" s="286"/>
      <c r="G21" s="286"/>
      <c r="H21" s="296"/>
      <c r="I21" s="64">
        <f>SUM(I18:I20)</f>
        <v>5</v>
      </c>
    </row>
    <row r="22" spans="1:9" ht="13.5" thickBot="1">
      <c r="A22" s="326"/>
      <c r="B22" s="326"/>
      <c r="C22" s="326"/>
      <c r="D22" s="326"/>
      <c r="E22" s="326"/>
      <c r="F22" s="326"/>
      <c r="G22" s="326"/>
      <c r="H22" s="326"/>
      <c r="I22" s="326"/>
    </row>
    <row r="23" spans="1:9" s="6" customFormat="1" ht="13.5" thickBot="1">
      <c r="A23" s="306" t="s">
        <v>240</v>
      </c>
      <c r="B23" s="206"/>
      <c r="C23" s="206"/>
      <c r="D23" s="206"/>
      <c r="E23" s="206"/>
      <c r="F23" s="206"/>
      <c r="G23" s="206"/>
      <c r="H23" s="307"/>
      <c r="I23" s="121">
        <v>37</v>
      </c>
    </row>
    <row r="24" spans="1:9" s="6" customFormat="1" ht="12.75">
      <c r="A24" s="356"/>
      <c r="B24" s="284"/>
      <c r="C24" s="357"/>
      <c r="D24" s="279" t="s">
        <v>243</v>
      </c>
      <c r="E24" s="280"/>
      <c r="F24" s="280"/>
      <c r="G24" s="280"/>
      <c r="H24" s="129">
        <v>34</v>
      </c>
      <c r="I24" s="130">
        <f>IF(I23&lt;&gt;0,H24/I23,"")</f>
        <v>0.918918918918919</v>
      </c>
    </row>
    <row r="25" spans="1:9" s="6" customFormat="1" ht="13.5" thickBot="1">
      <c r="A25" s="358"/>
      <c r="B25" s="359"/>
      <c r="C25" s="360"/>
      <c r="D25" s="281" t="s">
        <v>244</v>
      </c>
      <c r="E25" s="282"/>
      <c r="F25" s="282"/>
      <c r="G25" s="282"/>
      <c r="H25" s="131">
        <v>3</v>
      </c>
      <c r="I25" s="132">
        <f>IF(I23&lt;&gt;0,H25/I23,"")</f>
        <v>0.08108108108108109</v>
      </c>
    </row>
    <row r="26" spans="1:9" s="6" customFormat="1" ht="13.5" thickBot="1">
      <c r="A26" s="293" t="s">
        <v>238</v>
      </c>
      <c r="B26" s="294"/>
      <c r="C26" s="294"/>
      <c r="D26" s="294"/>
      <c r="E26" s="294"/>
      <c r="F26" s="294"/>
      <c r="G26" s="294"/>
      <c r="H26" s="294"/>
      <c r="I26" s="120">
        <v>32</v>
      </c>
    </row>
    <row r="27" spans="1:9" ht="13.5" thickBot="1">
      <c r="A27" s="326"/>
      <c r="B27" s="326"/>
      <c r="C27" s="326"/>
      <c r="D27" s="326"/>
      <c r="E27" s="326"/>
      <c r="F27" s="326"/>
      <c r="G27" s="326"/>
      <c r="H27" s="326"/>
      <c r="I27" s="326"/>
    </row>
    <row r="28" spans="1:9" ht="13.5" thickBot="1">
      <c r="A28" s="202" t="s">
        <v>242</v>
      </c>
      <c r="B28" s="203"/>
      <c r="C28" s="203"/>
      <c r="D28" s="203"/>
      <c r="E28" s="203"/>
      <c r="F28" s="203"/>
      <c r="G28" s="203"/>
      <c r="H28" s="203"/>
      <c r="I28" s="204"/>
    </row>
    <row r="29" spans="1:9" ht="12.75">
      <c r="A29" s="133" t="s">
        <v>96</v>
      </c>
      <c r="B29" s="134" t="s">
        <v>97</v>
      </c>
      <c r="C29" s="134" t="s">
        <v>98</v>
      </c>
      <c r="D29" s="134" t="s">
        <v>99</v>
      </c>
      <c r="E29" s="134" t="s">
        <v>97</v>
      </c>
      <c r="F29" s="134" t="s">
        <v>98</v>
      </c>
      <c r="G29" s="134" t="s">
        <v>100</v>
      </c>
      <c r="H29" s="134" t="s">
        <v>97</v>
      </c>
      <c r="I29" s="134" t="s">
        <v>98</v>
      </c>
    </row>
    <row r="30" spans="1:9" ht="12.75">
      <c r="A30" s="276"/>
      <c r="B30" s="277"/>
      <c r="C30" s="278"/>
      <c r="D30" s="91" t="s">
        <v>102</v>
      </c>
      <c r="E30" s="92">
        <v>4</v>
      </c>
      <c r="F30" s="122">
        <f>IF(I23&lt;&gt;0,E30/I23,"")</f>
        <v>0.10810810810810811</v>
      </c>
      <c r="G30" s="276"/>
      <c r="H30" s="277"/>
      <c r="I30" s="278"/>
    </row>
    <row r="31" spans="1:9" ht="12.75">
      <c r="A31" s="91" t="s">
        <v>101</v>
      </c>
      <c r="B31" s="87">
        <v>22</v>
      </c>
      <c r="C31" s="122">
        <f>IF(I23&lt;&gt;0,B31/I23,"")</f>
        <v>0.5945945945945946</v>
      </c>
      <c r="D31" s="91" t="s">
        <v>241</v>
      </c>
      <c r="E31" s="92">
        <v>4</v>
      </c>
      <c r="F31" s="122">
        <f>IF(I23&lt;&gt;0,E31/I23,"")</f>
        <v>0.10810810810810811</v>
      </c>
      <c r="G31" s="91" t="s">
        <v>245</v>
      </c>
      <c r="H31" s="87">
        <v>34</v>
      </c>
      <c r="I31" s="122">
        <f>IF(I23&lt;&gt;0,H31/I23,"")</f>
        <v>0.918918918918919</v>
      </c>
    </row>
    <row r="32" spans="1:9" ht="12.75">
      <c r="A32" s="93" t="s">
        <v>103</v>
      </c>
      <c r="B32" s="88">
        <v>13</v>
      </c>
      <c r="C32" s="122">
        <f>IF(I23&lt;&gt;0,B32/I23,"")</f>
        <v>0.35135135135135137</v>
      </c>
      <c r="D32" s="93" t="s">
        <v>104</v>
      </c>
      <c r="E32" s="94">
        <v>17</v>
      </c>
      <c r="F32" s="122">
        <f>IF(I23&lt;&gt;0,E32/I23,"")</f>
        <v>0.4594594594594595</v>
      </c>
      <c r="G32" s="93" t="s">
        <v>26</v>
      </c>
      <c r="H32" s="88">
        <v>3</v>
      </c>
      <c r="I32" s="122">
        <f>IF(I23&lt;&gt;0,H32/I23,"")</f>
        <v>0.08108108108108109</v>
      </c>
    </row>
    <row r="33" spans="1:9" ht="12.75">
      <c r="A33" s="93" t="s">
        <v>182</v>
      </c>
      <c r="B33" s="88">
        <v>1</v>
      </c>
      <c r="C33" s="122">
        <f>IF(I23&lt;&gt;0,B33/I23,"")</f>
        <v>0.02702702702702703</v>
      </c>
      <c r="D33" s="93" t="s">
        <v>105</v>
      </c>
      <c r="E33" s="94">
        <v>9</v>
      </c>
      <c r="F33" s="122">
        <f>IF(I23&lt;&gt;0,E33/I23,"")</f>
        <v>0.24324324324324326</v>
      </c>
      <c r="G33" s="93" t="s">
        <v>47</v>
      </c>
      <c r="H33" s="88">
        <v>0</v>
      </c>
      <c r="I33" s="122">
        <f>IF(I23&lt;&gt;0,H33/I23,"")</f>
        <v>0</v>
      </c>
    </row>
    <row r="34" spans="1:9" ht="13.5" thickBot="1">
      <c r="A34" s="95" t="s">
        <v>106</v>
      </c>
      <c r="B34" s="89">
        <v>1</v>
      </c>
      <c r="C34" s="122">
        <f>IF(I23&lt;&gt;0,B34/I23,"")</f>
        <v>0.02702702702702703</v>
      </c>
      <c r="D34" s="96" t="s">
        <v>107</v>
      </c>
      <c r="E34" s="97">
        <v>3</v>
      </c>
      <c r="F34" s="124">
        <f>IF(I23&lt;&gt;0,E34/I23,"")</f>
        <v>0.08108108108108109</v>
      </c>
      <c r="G34" s="96" t="s">
        <v>108</v>
      </c>
      <c r="H34" s="89">
        <v>0</v>
      </c>
      <c r="I34" s="124">
        <f>IF(I23&lt;&gt;0,H34/I23,"")</f>
        <v>0</v>
      </c>
    </row>
    <row r="35" spans="1:9" ht="13.5" thickBot="1">
      <c r="A35" s="98" t="s">
        <v>18</v>
      </c>
      <c r="B35" s="99">
        <f>SUM(B30:B34)</f>
        <v>37</v>
      </c>
      <c r="C35" s="123">
        <f>SUM(C31:C34)</f>
        <v>1</v>
      </c>
      <c r="D35" s="98" t="s">
        <v>18</v>
      </c>
      <c r="E35" s="90">
        <f>SUM(E30:E34)</f>
        <v>37</v>
      </c>
      <c r="F35" s="123">
        <f>SUM(F30:F34)</f>
        <v>1</v>
      </c>
      <c r="G35" s="98" t="s">
        <v>18</v>
      </c>
      <c r="H35" s="90">
        <f>SUM(H30:H34)</f>
        <v>37</v>
      </c>
      <c r="I35" s="123">
        <f>SUM(I31:I34)</f>
        <v>1</v>
      </c>
    </row>
    <row r="36" spans="1:9" ht="13.5" thickBot="1">
      <c r="A36" s="212"/>
      <c r="B36" s="212"/>
      <c r="C36" s="212"/>
      <c r="D36" s="212"/>
      <c r="E36" s="212"/>
      <c r="F36" s="212"/>
      <c r="G36" s="212"/>
      <c r="H36" s="212"/>
      <c r="I36" s="212"/>
    </row>
    <row r="37" spans="1:9" ht="13.5" thickBot="1">
      <c r="A37" s="202" t="s">
        <v>191</v>
      </c>
      <c r="B37" s="203"/>
      <c r="C37" s="203"/>
      <c r="D37" s="203"/>
      <c r="E37" s="203"/>
      <c r="F37" s="203"/>
      <c r="G37" s="203"/>
      <c r="H37" s="203"/>
      <c r="I37" s="204"/>
    </row>
    <row r="38" spans="1:9" ht="12.75">
      <c r="A38" s="266" t="s">
        <v>294</v>
      </c>
      <c r="B38" s="267"/>
      <c r="C38" s="267"/>
      <c r="D38" s="267"/>
      <c r="E38" s="267"/>
      <c r="F38" s="267"/>
      <c r="G38" s="267"/>
      <c r="H38" s="268"/>
      <c r="I38" s="65">
        <f>IF(B31&lt;&gt;0,(E30+E31+E32)/B31,"")</f>
        <v>1.1363636363636365</v>
      </c>
    </row>
    <row r="39" spans="1:9" ht="12.75">
      <c r="A39" s="269" t="s">
        <v>246</v>
      </c>
      <c r="B39" s="270"/>
      <c r="C39" s="270"/>
      <c r="D39" s="270"/>
      <c r="E39" s="270"/>
      <c r="F39" s="270"/>
      <c r="G39" s="270"/>
      <c r="H39" s="271"/>
      <c r="I39" s="66">
        <f>IF(B32&lt;&gt;0,E33/B32,"")</f>
        <v>0.6923076923076923</v>
      </c>
    </row>
    <row r="40" spans="1:9" ht="12.75">
      <c r="A40" s="297" t="s">
        <v>247</v>
      </c>
      <c r="B40" s="297"/>
      <c r="C40" s="297"/>
      <c r="D40" s="297"/>
      <c r="E40" s="297"/>
      <c r="F40" s="297"/>
      <c r="G40" s="297"/>
      <c r="H40" s="297"/>
      <c r="I40" s="66">
        <f>IF(B34&lt;&gt;0,E34/(B33+B34),"")</f>
        <v>1.5</v>
      </c>
    </row>
    <row r="41" spans="1:9" ht="10.5" customHeight="1" thickBot="1">
      <c r="A41" s="275"/>
      <c r="B41" s="275"/>
      <c r="C41" s="275"/>
      <c r="D41" s="275"/>
      <c r="E41" s="275"/>
      <c r="F41" s="275"/>
      <c r="G41" s="275"/>
      <c r="H41" s="275"/>
      <c r="I41" s="275"/>
    </row>
    <row r="42" spans="1:9" ht="12.75" hidden="1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 hidden="1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 hidden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3.5" thickBot="1">
      <c r="A45" s="202" t="s">
        <v>192</v>
      </c>
      <c r="B45" s="203"/>
      <c r="C45" s="203"/>
      <c r="D45" s="203"/>
      <c r="E45" s="203"/>
      <c r="F45" s="203"/>
      <c r="G45" s="203"/>
      <c r="H45" s="203"/>
      <c r="I45" s="204"/>
    </row>
    <row r="46" spans="1:9" ht="12.75">
      <c r="A46" s="272" t="s">
        <v>50</v>
      </c>
      <c r="B46" s="273"/>
      <c r="C46" s="273"/>
      <c r="D46" s="273"/>
      <c r="E46" s="273"/>
      <c r="F46" s="273"/>
      <c r="G46" s="273"/>
      <c r="H46" s="274"/>
      <c r="I46" s="67">
        <f>'CH'!R7</f>
        <v>27240</v>
      </c>
    </row>
    <row r="47" spans="1:9" ht="12.75">
      <c r="A47" s="223" t="s">
        <v>51</v>
      </c>
      <c r="B47" s="349"/>
      <c r="C47" s="349"/>
      <c r="D47" s="349"/>
      <c r="E47" s="349"/>
      <c r="F47" s="349"/>
      <c r="G47" s="349"/>
      <c r="H47" s="350"/>
      <c r="I47" s="67">
        <f>'CH'!S7</f>
        <v>24600</v>
      </c>
    </row>
    <row r="48" spans="1:9" ht="13.5" thickBot="1">
      <c r="A48" s="319" t="s">
        <v>249</v>
      </c>
      <c r="B48" s="320"/>
      <c r="C48" s="320"/>
      <c r="D48" s="320"/>
      <c r="E48" s="320"/>
      <c r="F48" s="320"/>
      <c r="G48" s="320"/>
      <c r="H48" s="321"/>
      <c r="I48" s="67">
        <f>'CH'!T7</f>
        <v>24100</v>
      </c>
    </row>
    <row r="49" spans="1:9" ht="13.5" thickBot="1">
      <c r="A49" s="322" t="s">
        <v>248</v>
      </c>
      <c r="B49" s="323"/>
      <c r="C49" s="323"/>
      <c r="D49" s="323"/>
      <c r="E49" s="323"/>
      <c r="F49" s="323"/>
      <c r="G49" s="323"/>
      <c r="H49" s="323"/>
      <c r="I49" s="324"/>
    </row>
    <row r="50" spans="1:9" ht="13.5" thickBot="1">
      <c r="A50" s="212"/>
      <c r="B50" s="212"/>
      <c r="C50" s="212"/>
      <c r="D50" s="212"/>
      <c r="E50" s="212"/>
      <c r="F50" s="212"/>
      <c r="G50" s="212"/>
      <c r="H50" s="212"/>
      <c r="I50" s="212"/>
    </row>
    <row r="51" spans="1:9" ht="13.5" thickBot="1">
      <c r="A51" s="202" t="s">
        <v>193</v>
      </c>
      <c r="B51" s="203"/>
      <c r="C51" s="203"/>
      <c r="D51" s="203"/>
      <c r="E51" s="203"/>
      <c r="F51" s="203"/>
      <c r="G51" s="203"/>
      <c r="H51" s="203"/>
      <c r="I51" s="204"/>
    </row>
    <row r="52" spans="1:9" ht="13.5" thickBot="1">
      <c r="A52" s="265" t="s">
        <v>109</v>
      </c>
      <c r="B52" s="217"/>
      <c r="C52" s="217"/>
      <c r="D52" s="217"/>
      <c r="E52" s="217"/>
      <c r="F52" s="217"/>
      <c r="G52" s="217"/>
      <c r="H52" s="218"/>
      <c r="I52" s="78">
        <v>40</v>
      </c>
    </row>
    <row r="53" spans="1:9" ht="12.75">
      <c r="A53" s="263" t="s">
        <v>110</v>
      </c>
      <c r="B53" s="224"/>
      <c r="C53" s="224"/>
      <c r="D53" s="224"/>
      <c r="E53" s="224"/>
      <c r="F53" s="224"/>
      <c r="G53" s="224"/>
      <c r="H53" s="225"/>
      <c r="I53" s="78">
        <v>73</v>
      </c>
    </row>
    <row r="54" spans="1:9" ht="12.75">
      <c r="A54" s="263" t="s">
        <v>111</v>
      </c>
      <c r="B54" s="224"/>
      <c r="C54" s="224"/>
      <c r="D54" s="224"/>
      <c r="E54" s="224"/>
      <c r="F54" s="224"/>
      <c r="G54" s="224"/>
      <c r="H54" s="225"/>
      <c r="I54" s="68">
        <f>'Turmas-GR'!J7</f>
        <v>3662</v>
      </c>
    </row>
    <row r="55" spans="1:9" ht="12.75">
      <c r="A55" s="263" t="s">
        <v>112</v>
      </c>
      <c r="B55" s="224"/>
      <c r="C55" s="224"/>
      <c r="D55" s="224"/>
      <c r="E55" s="224"/>
      <c r="F55" s="224"/>
      <c r="G55" s="224"/>
      <c r="H55" s="225"/>
      <c r="I55" s="68">
        <f>'Turmas-GR'!H7</f>
        <v>311.6</v>
      </c>
    </row>
    <row r="56" spans="1:9" ht="12.75">
      <c r="A56" s="263" t="s">
        <v>113</v>
      </c>
      <c r="B56" s="224"/>
      <c r="C56" s="224"/>
      <c r="D56" s="224"/>
      <c r="E56" s="224"/>
      <c r="F56" s="224"/>
      <c r="G56" s="224"/>
      <c r="H56" s="225"/>
      <c r="I56" s="68">
        <f>'CH'!D7</f>
        <v>4665</v>
      </c>
    </row>
    <row r="57" spans="1:9" ht="12.75">
      <c r="A57" s="362" t="s">
        <v>268</v>
      </c>
      <c r="B57" s="363"/>
      <c r="C57" s="363"/>
      <c r="D57" s="363"/>
      <c r="E57" s="363"/>
      <c r="F57" s="363"/>
      <c r="G57" s="363"/>
      <c r="H57" s="364"/>
      <c r="I57" s="68">
        <f>'CH'!E7</f>
        <v>6795</v>
      </c>
    </row>
    <row r="58" spans="1:9" ht="12.75">
      <c r="A58" s="263" t="s">
        <v>202</v>
      </c>
      <c r="B58" s="224"/>
      <c r="C58" s="224"/>
      <c r="D58" s="224"/>
      <c r="E58" s="224"/>
      <c r="F58" s="224"/>
      <c r="G58" s="224"/>
      <c r="H58" s="225"/>
      <c r="I58" s="66">
        <f>IF(I53&lt;&gt;0,I54/I53,"0-turma")</f>
        <v>50.16438356164384</v>
      </c>
    </row>
    <row r="59" spans="1:9" ht="12.75">
      <c r="A59" s="263" t="s">
        <v>280</v>
      </c>
      <c r="B59" s="224"/>
      <c r="C59" s="224"/>
      <c r="D59" s="224"/>
      <c r="E59" s="224"/>
      <c r="F59" s="224"/>
      <c r="G59" s="224"/>
      <c r="H59" s="225"/>
      <c r="I59" s="66">
        <f>IF(I26&lt;&gt;0,I54/I26,"0-aluno")</f>
        <v>114.4375</v>
      </c>
    </row>
    <row r="60" spans="1:9" ht="13.5" thickBot="1">
      <c r="A60" s="264" t="s">
        <v>114</v>
      </c>
      <c r="B60" s="257"/>
      <c r="C60" s="257"/>
      <c r="D60" s="257"/>
      <c r="E60" s="257"/>
      <c r="F60" s="257"/>
      <c r="G60" s="257"/>
      <c r="H60" s="258"/>
      <c r="I60" s="79">
        <v>19</v>
      </c>
    </row>
    <row r="61" spans="1:9" ht="13.5" thickBot="1">
      <c r="A61" s="284"/>
      <c r="B61" s="284"/>
      <c r="C61" s="284"/>
      <c r="D61" s="284"/>
      <c r="E61" s="284"/>
      <c r="F61" s="284"/>
      <c r="G61" s="284"/>
      <c r="H61" s="284"/>
      <c r="I61" s="284"/>
    </row>
    <row r="62" spans="1:9" ht="13.5" thickBot="1">
      <c r="A62" s="202" t="s">
        <v>194</v>
      </c>
      <c r="B62" s="203"/>
      <c r="C62" s="203"/>
      <c r="D62" s="203"/>
      <c r="E62" s="203"/>
      <c r="F62" s="203"/>
      <c r="G62" s="203"/>
      <c r="H62" s="203"/>
      <c r="I62" s="204"/>
    </row>
    <row r="63" spans="1:9" ht="13.5" thickBot="1">
      <c r="A63" s="265" t="s">
        <v>281</v>
      </c>
      <c r="B63" s="217"/>
      <c r="C63" s="217"/>
      <c r="D63" s="217"/>
      <c r="E63" s="217"/>
      <c r="F63" s="217"/>
      <c r="G63" s="217"/>
      <c r="H63" s="218"/>
      <c r="I63" s="78">
        <v>21</v>
      </c>
    </row>
    <row r="64" spans="1:9" ht="13.5" thickBot="1">
      <c r="A64" s="265" t="s">
        <v>115</v>
      </c>
      <c r="B64" s="217"/>
      <c r="C64" s="217"/>
      <c r="D64" s="217"/>
      <c r="E64" s="217"/>
      <c r="F64" s="217"/>
      <c r="G64" s="217"/>
      <c r="H64" s="218"/>
      <c r="I64" s="78">
        <v>17</v>
      </c>
    </row>
    <row r="65" spans="1:9" ht="12.75">
      <c r="A65" s="263" t="s">
        <v>116</v>
      </c>
      <c r="B65" s="224"/>
      <c r="C65" s="224"/>
      <c r="D65" s="224"/>
      <c r="E65" s="224"/>
      <c r="F65" s="224"/>
      <c r="G65" s="224"/>
      <c r="H65" s="225"/>
      <c r="I65" s="78">
        <v>17</v>
      </c>
    </row>
    <row r="66" spans="1:9" ht="12.75">
      <c r="A66" s="263" t="s">
        <v>117</v>
      </c>
      <c r="B66" s="224"/>
      <c r="C66" s="224"/>
      <c r="D66" s="224"/>
      <c r="E66" s="224"/>
      <c r="F66" s="224"/>
      <c r="G66" s="224"/>
      <c r="H66" s="225"/>
      <c r="I66" s="140">
        <f>'Turmas-PG'!J7</f>
        <v>76</v>
      </c>
    </row>
    <row r="67" spans="1:9" ht="12.75">
      <c r="A67" s="263" t="s">
        <v>118</v>
      </c>
      <c r="B67" s="224"/>
      <c r="C67" s="224"/>
      <c r="D67" s="224"/>
      <c r="E67" s="224"/>
      <c r="F67" s="224"/>
      <c r="G67" s="224"/>
      <c r="H67" s="225"/>
      <c r="I67" s="68">
        <f>'Turmas-PG'!H7</f>
        <v>59</v>
      </c>
    </row>
    <row r="68" spans="1:9" ht="12.75">
      <c r="A68" s="263" t="s">
        <v>119</v>
      </c>
      <c r="B68" s="224"/>
      <c r="C68" s="224"/>
      <c r="D68" s="224"/>
      <c r="E68" s="224"/>
      <c r="F68" s="224"/>
      <c r="G68" s="224"/>
      <c r="H68" s="225"/>
      <c r="I68" s="140">
        <f>'CH'!F7</f>
        <v>841</v>
      </c>
    </row>
    <row r="69" spans="1:9" ht="12.75">
      <c r="A69" s="362" t="s">
        <v>267</v>
      </c>
      <c r="B69" s="363"/>
      <c r="C69" s="363"/>
      <c r="D69" s="363"/>
      <c r="E69" s="363"/>
      <c r="F69" s="363"/>
      <c r="G69" s="363"/>
      <c r="H69" s="364"/>
      <c r="I69" s="68">
        <f>'CH'!G7</f>
        <v>898</v>
      </c>
    </row>
    <row r="70" spans="1:9" ht="12.75">
      <c r="A70" s="263" t="s">
        <v>203</v>
      </c>
      <c r="B70" s="224"/>
      <c r="C70" s="224"/>
      <c r="D70" s="224"/>
      <c r="E70" s="224"/>
      <c r="F70" s="224"/>
      <c r="G70" s="224"/>
      <c r="H70" s="225"/>
      <c r="I70" s="66">
        <f>IF(I65&lt;&gt;0,I66/I65,"0-turma")</f>
        <v>4.470588235294118</v>
      </c>
    </row>
    <row r="71" spans="1:9" ht="12.75">
      <c r="A71" s="263" t="s">
        <v>282</v>
      </c>
      <c r="B71" s="224"/>
      <c r="C71" s="224"/>
      <c r="D71" s="224"/>
      <c r="E71" s="224"/>
      <c r="F71" s="224"/>
      <c r="G71" s="224"/>
      <c r="H71" s="225"/>
      <c r="I71" s="66">
        <f>IF(I63&lt;&gt;0,I66/I63,"0-aluno")</f>
        <v>3.619047619047619</v>
      </c>
    </row>
    <row r="72" spans="1:9" ht="13.5" thickBot="1">
      <c r="A72" s="264" t="s">
        <v>120</v>
      </c>
      <c r="B72" s="257"/>
      <c r="C72" s="257"/>
      <c r="D72" s="257"/>
      <c r="E72" s="257"/>
      <c r="F72" s="257"/>
      <c r="G72" s="257"/>
      <c r="H72" s="258"/>
      <c r="I72" s="79">
        <v>3</v>
      </c>
    </row>
    <row r="73" spans="1:9" ht="13.5" thickBot="1">
      <c r="A73" s="206"/>
      <c r="B73" s="206"/>
      <c r="C73" s="206"/>
      <c r="D73" s="206"/>
      <c r="E73" s="206"/>
      <c r="F73" s="206"/>
      <c r="G73" s="206"/>
      <c r="H73" s="206"/>
      <c r="I73" s="206"/>
    </row>
    <row r="74" spans="1:9" ht="13.5" thickBot="1">
      <c r="A74" s="202" t="s">
        <v>195</v>
      </c>
      <c r="B74" s="203"/>
      <c r="C74" s="203"/>
      <c r="D74" s="203"/>
      <c r="E74" s="203"/>
      <c r="F74" s="203"/>
      <c r="G74" s="203"/>
      <c r="H74" s="203"/>
      <c r="I74" s="204"/>
    </row>
    <row r="75" spans="1:9" ht="12.75">
      <c r="A75" s="265" t="s">
        <v>121</v>
      </c>
      <c r="B75" s="217"/>
      <c r="C75" s="217"/>
      <c r="D75" s="217"/>
      <c r="E75" s="217"/>
      <c r="F75" s="217"/>
      <c r="G75" s="217"/>
      <c r="H75" s="218"/>
      <c r="I75" s="65">
        <f>IF(I53+I65&lt;&gt;0,(I54+I66)/(I53+I65),"0")</f>
        <v>41.53333333333333</v>
      </c>
    </row>
    <row r="76" spans="1:9" ht="12.75">
      <c r="A76" s="263" t="s">
        <v>204</v>
      </c>
      <c r="B76" s="224"/>
      <c r="C76" s="224"/>
      <c r="D76" s="224"/>
      <c r="E76" s="224"/>
      <c r="F76" s="224"/>
      <c r="G76" s="224"/>
      <c r="H76" s="225"/>
      <c r="I76" s="66">
        <f>IF(I53+I65&lt;&gt;0,(I53+I65)/I26,"0")</f>
        <v>2.8125</v>
      </c>
    </row>
    <row r="77" spans="1:9" ht="12.75">
      <c r="A77" s="263" t="s">
        <v>205</v>
      </c>
      <c r="B77" s="224"/>
      <c r="C77" s="224"/>
      <c r="D77" s="224"/>
      <c r="E77" s="224"/>
      <c r="F77" s="224"/>
      <c r="G77" s="224"/>
      <c r="H77" s="225"/>
      <c r="I77" s="66">
        <f>IF(I26&lt;&gt;0,(I66+I54)/I26,"0")</f>
        <v>116.8125</v>
      </c>
    </row>
    <row r="78" spans="1:9" ht="12.75">
      <c r="A78" s="313" t="s">
        <v>206</v>
      </c>
      <c r="B78" s="313"/>
      <c r="C78" s="313"/>
      <c r="D78" s="313"/>
      <c r="E78" s="313"/>
      <c r="F78" s="313"/>
      <c r="G78" s="313"/>
      <c r="H78" s="313"/>
      <c r="I78" s="66">
        <f>IF(I26&lt;&gt;0,(I55+I67)/I26,"0")</f>
        <v>11.58125</v>
      </c>
    </row>
    <row r="79" spans="1:9" ht="12.75">
      <c r="A79" s="283" t="s">
        <v>207</v>
      </c>
      <c r="B79" s="283"/>
      <c r="C79" s="283"/>
      <c r="D79" s="283"/>
      <c r="E79" s="283"/>
      <c r="F79" s="283"/>
      <c r="G79" s="283"/>
      <c r="H79" s="283"/>
      <c r="I79" s="66">
        <f>IF(I26,(I56+I68)/15/I26,"0-docente")</f>
        <v>11.470833333333333</v>
      </c>
    </row>
    <row r="80" spans="1:9" ht="13.5" thickBot="1">
      <c r="A80" s="348"/>
      <c r="B80" s="348"/>
      <c r="C80" s="348"/>
      <c r="D80" s="348"/>
      <c r="E80" s="348"/>
      <c r="F80" s="348"/>
      <c r="G80" s="348"/>
      <c r="H80" s="348"/>
      <c r="I80" s="348"/>
    </row>
    <row r="81" spans="1:9" ht="13.5" thickBot="1">
      <c r="A81" s="202" t="s">
        <v>196</v>
      </c>
      <c r="B81" s="203"/>
      <c r="C81" s="203"/>
      <c r="D81" s="203"/>
      <c r="E81" s="203"/>
      <c r="F81" s="203"/>
      <c r="G81" s="203"/>
      <c r="H81" s="203"/>
      <c r="I81" s="204"/>
    </row>
    <row r="82" spans="1:9" ht="13.5" thickBot="1">
      <c r="A82" s="368" t="s">
        <v>122</v>
      </c>
      <c r="B82" s="203"/>
      <c r="C82" s="203"/>
      <c r="D82" s="369"/>
      <c r="E82" s="136" t="s">
        <v>123</v>
      </c>
      <c r="F82" s="210" t="s">
        <v>124</v>
      </c>
      <c r="G82" s="211"/>
      <c r="H82" s="210" t="s">
        <v>125</v>
      </c>
      <c r="I82" s="211"/>
    </row>
    <row r="83" spans="1:9" ht="12.75">
      <c r="A83" s="216" t="s">
        <v>126</v>
      </c>
      <c r="B83" s="217"/>
      <c r="C83" s="217"/>
      <c r="D83" s="218"/>
      <c r="E83" s="69">
        <f>'Turmas-GR'!R7</f>
        <v>1740</v>
      </c>
      <c r="F83" s="381">
        <f>IF(E87&lt;&gt;0,E83/E87,"0-Aluno")</f>
        <v>0.4751501911523758</v>
      </c>
      <c r="G83" s="382"/>
      <c r="H83" s="380">
        <f>IF(E83+E84&lt;&gt;0,E83/(E83+E84),"0-Aluno")</f>
        <v>0.5983493810178817</v>
      </c>
      <c r="I83" s="380"/>
    </row>
    <row r="84" spans="1:9" ht="12.75">
      <c r="A84" s="223" t="s">
        <v>127</v>
      </c>
      <c r="B84" s="224"/>
      <c r="C84" s="224"/>
      <c r="D84" s="225"/>
      <c r="E84" s="70">
        <f>'Turmas-GR'!P7</f>
        <v>1168</v>
      </c>
      <c r="F84" s="361">
        <f>IF(E87&lt;&gt;0,E84/E87,"0-Aluno")</f>
        <v>0.3189513926815948</v>
      </c>
      <c r="G84" s="220"/>
      <c r="H84" s="220">
        <f>IF(E83+E84&lt;&gt;0,E84/(E83+E84),"0-Aluno")</f>
        <v>0.4016506189821183</v>
      </c>
      <c r="I84" s="220"/>
    </row>
    <row r="85" spans="1:9" ht="12.75">
      <c r="A85" s="223" t="s">
        <v>128</v>
      </c>
      <c r="B85" s="224"/>
      <c r="C85" s="224"/>
      <c r="D85" s="225"/>
      <c r="E85" s="71">
        <f>'Turmas-GR'!M7</f>
        <v>754</v>
      </c>
      <c r="F85" s="361">
        <f>IF(E87&lt;&gt;0,E85/E87,"0-Aluno")</f>
        <v>0.2058984161660295</v>
      </c>
      <c r="G85" s="220"/>
      <c r="H85" s="221" t="s">
        <v>7</v>
      </c>
      <c r="I85" s="222"/>
    </row>
    <row r="86" spans="1:9" ht="13.5" thickBot="1">
      <c r="A86" s="256" t="s">
        <v>129</v>
      </c>
      <c r="B86" s="257"/>
      <c r="C86" s="257"/>
      <c r="D86" s="258"/>
      <c r="E86" s="72">
        <f>E84+E85</f>
        <v>1922</v>
      </c>
      <c r="F86" s="259">
        <f>IF(E87&lt;&gt;0,E86/E87,"0-Aluno")</f>
        <v>0.5248498088476242</v>
      </c>
      <c r="G86" s="215"/>
      <c r="H86" s="370" t="s">
        <v>7</v>
      </c>
      <c r="I86" s="371"/>
    </row>
    <row r="87" spans="1:9" ht="13.5" thickBot="1">
      <c r="A87" s="256" t="s">
        <v>252</v>
      </c>
      <c r="B87" s="257"/>
      <c r="C87" s="257"/>
      <c r="D87" s="258"/>
      <c r="E87" s="72">
        <f>E83+E86</f>
        <v>3662</v>
      </c>
      <c r="F87" s="259">
        <f>IF(E87&lt;&gt;0,F83+F86,"0-aluno")</f>
        <v>1</v>
      </c>
      <c r="G87" s="215"/>
      <c r="H87" s="215">
        <f>IF(E87&lt;&gt;0,H83+H84,"0-Aluno")</f>
        <v>1</v>
      </c>
      <c r="I87" s="215"/>
    </row>
    <row r="88" spans="1:9" ht="14.25" customHeight="1" thickBot="1">
      <c r="A88" s="212"/>
      <c r="B88" s="212"/>
      <c r="C88" s="212"/>
      <c r="D88" s="212"/>
      <c r="E88" s="212"/>
      <c r="F88" s="212"/>
      <c r="G88" s="212"/>
      <c r="H88" s="212"/>
      <c r="I88" s="212"/>
    </row>
    <row r="89" spans="1:9" ht="13.5" thickBot="1">
      <c r="A89" s="202" t="s">
        <v>197</v>
      </c>
      <c r="B89" s="203"/>
      <c r="C89" s="203"/>
      <c r="D89" s="203"/>
      <c r="E89" s="203"/>
      <c r="F89" s="203"/>
      <c r="G89" s="203"/>
      <c r="H89" s="203"/>
      <c r="I89" s="204"/>
    </row>
    <row r="90" spans="1:9" ht="13.5" thickBot="1">
      <c r="A90" s="368" t="s">
        <v>122</v>
      </c>
      <c r="B90" s="203"/>
      <c r="C90" s="203"/>
      <c r="D90" s="369"/>
      <c r="E90" s="136" t="s">
        <v>123</v>
      </c>
      <c r="F90" s="208" t="s">
        <v>124</v>
      </c>
      <c r="G90" s="209"/>
      <c r="H90" s="210" t="s">
        <v>125</v>
      </c>
      <c r="I90" s="211"/>
    </row>
    <row r="91" spans="1:9" ht="12.75">
      <c r="A91" s="216" t="s">
        <v>126</v>
      </c>
      <c r="B91" s="217"/>
      <c r="C91" s="217"/>
      <c r="D91" s="218"/>
      <c r="E91" s="73">
        <f>'Turmas-PG'!R7</f>
        <v>51</v>
      </c>
      <c r="F91" s="219">
        <f>IF(E95&lt;&gt;0,E91/E95,"0-Aluno")</f>
        <v>0.9107142857142857</v>
      </c>
      <c r="G91" s="220"/>
      <c r="H91" s="380">
        <f>IF(E91+E92&lt;&gt;0,E91/(E91+E92),"0-Aluno")</f>
        <v>0.9107142857142857</v>
      </c>
      <c r="I91" s="380"/>
    </row>
    <row r="92" spans="1:9" ht="12.75">
      <c r="A92" s="223" t="s">
        <v>127</v>
      </c>
      <c r="B92" s="224"/>
      <c r="C92" s="224"/>
      <c r="D92" s="225"/>
      <c r="E92" s="74">
        <f>'Turmas-PG'!P7</f>
        <v>5</v>
      </c>
      <c r="F92" s="219">
        <f>IF(E95&lt;&gt;0,E92/E95,"0-Aluno")</f>
        <v>0.08928571428571429</v>
      </c>
      <c r="G92" s="220"/>
      <c r="H92" s="380">
        <f>IF(E91+E92&lt;&gt;0,E92/(E91+E92),"0-Aluno")</f>
        <v>0.08928571428571429</v>
      </c>
      <c r="I92" s="380"/>
    </row>
    <row r="93" spans="1:9" ht="12.75">
      <c r="A93" s="223" t="s">
        <v>128</v>
      </c>
      <c r="B93" s="224"/>
      <c r="C93" s="224"/>
      <c r="D93" s="225"/>
      <c r="E93" s="74">
        <f>'Turmas-PG'!M7</f>
        <v>0</v>
      </c>
      <c r="F93" s="219">
        <f>IF(E95&lt;&gt;0,E93/E95,"0-Aluno")</f>
        <v>0</v>
      </c>
      <c r="G93" s="220"/>
      <c r="H93" s="221" t="s">
        <v>7</v>
      </c>
      <c r="I93" s="222"/>
    </row>
    <row r="94" spans="1:9" ht="13.5" thickBot="1">
      <c r="A94" s="256" t="s">
        <v>129</v>
      </c>
      <c r="B94" s="257"/>
      <c r="C94" s="257"/>
      <c r="D94" s="258"/>
      <c r="E94" s="72">
        <f>E92+E93</f>
        <v>5</v>
      </c>
      <c r="F94" s="378">
        <f>IF(E95&lt;&gt;0,E94/E95,"0-Aluno")</f>
        <v>0.08928571428571429</v>
      </c>
      <c r="G94" s="379"/>
      <c r="H94" s="221" t="s">
        <v>7</v>
      </c>
      <c r="I94" s="222"/>
    </row>
    <row r="95" spans="1:9" ht="13.5" thickBot="1">
      <c r="A95" s="256" t="s">
        <v>252</v>
      </c>
      <c r="B95" s="257"/>
      <c r="C95" s="257"/>
      <c r="D95" s="258"/>
      <c r="E95" s="72">
        <f>E91+E94</f>
        <v>56</v>
      </c>
      <c r="F95" s="213">
        <f>IF(E95&lt;&gt;0,F91+F94,"0-Aluno")</f>
        <v>1</v>
      </c>
      <c r="G95" s="214"/>
      <c r="H95" s="215">
        <f>IF(E95&lt;&gt;0,H91+H92,"0-Aluno")</f>
        <v>1</v>
      </c>
      <c r="I95" s="215"/>
    </row>
    <row r="96" spans="1:9" ht="14.25" customHeight="1" thickBot="1">
      <c r="A96" s="212"/>
      <c r="B96" s="212"/>
      <c r="C96" s="212"/>
      <c r="D96" s="212"/>
      <c r="E96" s="212"/>
      <c r="F96" s="212"/>
      <c r="G96" s="212"/>
      <c r="H96" s="212"/>
      <c r="I96" s="212"/>
    </row>
    <row r="97" spans="1:9" ht="13.5" thickBot="1">
      <c r="A97" s="202" t="s">
        <v>275</v>
      </c>
      <c r="B97" s="203"/>
      <c r="C97" s="203"/>
      <c r="D97" s="203"/>
      <c r="E97" s="203"/>
      <c r="F97" s="203"/>
      <c r="G97" s="203"/>
      <c r="H97" s="203"/>
      <c r="I97" s="204"/>
    </row>
    <row r="98" spans="1:9" ht="13.5" thickBot="1">
      <c r="A98" s="372" t="s">
        <v>122</v>
      </c>
      <c r="B98" s="373"/>
      <c r="C98" s="373"/>
      <c r="D98" s="373"/>
      <c r="E98" s="373"/>
      <c r="F98" s="373"/>
      <c r="G98" s="373"/>
      <c r="H98" s="374"/>
      <c r="I98" s="137" t="s">
        <v>130</v>
      </c>
    </row>
    <row r="99" spans="1:9" ht="12.75">
      <c r="A99" s="375" t="s">
        <v>94</v>
      </c>
      <c r="B99" s="376"/>
      <c r="C99" s="376"/>
      <c r="D99" s="376"/>
      <c r="E99" s="376"/>
      <c r="F99" s="376"/>
      <c r="G99" s="376"/>
      <c r="H99" s="377"/>
      <c r="I99" s="85">
        <v>7</v>
      </c>
    </row>
    <row r="100" spans="1:9" ht="14.25" customHeight="1">
      <c r="A100" s="365" t="s">
        <v>295</v>
      </c>
      <c r="B100" s="366"/>
      <c r="C100" s="366"/>
      <c r="D100" s="366"/>
      <c r="E100" s="366"/>
      <c r="F100" s="366"/>
      <c r="G100" s="366"/>
      <c r="H100" s="367"/>
      <c r="I100" s="85">
        <v>1</v>
      </c>
    </row>
    <row r="101" spans="1:9" ht="12.75">
      <c r="A101" s="365" t="s">
        <v>276</v>
      </c>
      <c r="B101" s="366"/>
      <c r="C101" s="366"/>
      <c r="D101" s="366"/>
      <c r="E101" s="366"/>
      <c r="F101" s="366"/>
      <c r="G101" s="366"/>
      <c r="H101" s="367"/>
      <c r="I101" s="84">
        <v>12</v>
      </c>
    </row>
    <row r="102" spans="1:9" ht="12.75">
      <c r="A102" s="365" t="s">
        <v>277</v>
      </c>
      <c r="B102" s="366"/>
      <c r="C102" s="366"/>
      <c r="D102" s="366"/>
      <c r="E102" s="366"/>
      <c r="F102" s="366"/>
      <c r="G102" s="366"/>
      <c r="H102" s="367"/>
      <c r="I102" s="84">
        <v>8</v>
      </c>
    </row>
    <row r="103" spans="1:9" ht="12.75">
      <c r="A103" s="365" t="s">
        <v>296</v>
      </c>
      <c r="B103" s="366"/>
      <c r="C103" s="366"/>
      <c r="D103" s="366"/>
      <c r="E103" s="366"/>
      <c r="F103" s="366"/>
      <c r="G103" s="366"/>
      <c r="H103" s="367"/>
      <c r="I103" s="84">
        <v>15</v>
      </c>
    </row>
    <row r="104" spans="1:9" ht="12.75">
      <c r="A104" s="365" t="s">
        <v>271</v>
      </c>
      <c r="B104" s="366"/>
      <c r="C104" s="366"/>
      <c r="D104" s="366"/>
      <c r="E104" s="366"/>
      <c r="F104" s="366"/>
      <c r="G104" s="366"/>
      <c r="H104" s="367"/>
      <c r="I104" s="84">
        <v>5</v>
      </c>
    </row>
    <row r="105" spans="1:9" ht="12.75">
      <c r="A105" s="365" t="s">
        <v>269</v>
      </c>
      <c r="B105" s="366"/>
      <c r="C105" s="366"/>
      <c r="D105" s="366"/>
      <c r="E105" s="366"/>
      <c r="F105" s="366"/>
      <c r="G105" s="366"/>
      <c r="H105" s="367"/>
      <c r="I105" s="84">
        <v>8</v>
      </c>
    </row>
    <row r="106" spans="1:9" ht="12.75">
      <c r="A106" s="365" t="s">
        <v>270</v>
      </c>
      <c r="B106" s="366"/>
      <c r="C106" s="366"/>
      <c r="D106" s="366"/>
      <c r="E106" s="366"/>
      <c r="F106" s="366"/>
      <c r="G106" s="366"/>
      <c r="H106" s="367"/>
      <c r="I106" s="84">
        <v>17</v>
      </c>
    </row>
    <row r="107" spans="1:9" ht="12.75">
      <c r="A107" s="365" t="s">
        <v>272</v>
      </c>
      <c r="B107" s="366"/>
      <c r="C107" s="366"/>
      <c r="D107" s="366"/>
      <c r="E107" s="366"/>
      <c r="F107" s="366"/>
      <c r="G107" s="366"/>
      <c r="H107" s="367"/>
      <c r="I107" s="84">
        <v>12</v>
      </c>
    </row>
    <row r="108" spans="1:9" ht="12.75">
      <c r="A108" s="365" t="s">
        <v>48</v>
      </c>
      <c r="B108" s="366"/>
      <c r="C108" s="366"/>
      <c r="D108" s="366"/>
      <c r="E108" s="366"/>
      <c r="F108" s="366"/>
      <c r="G108" s="366"/>
      <c r="H108" s="367"/>
      <c r="I108" s="84">
        <v>17</v>
      </c>
    </row>
    <row r="109" spans="1:9" ht="12.75">
      <c r="A109" s="365" t="s">
        <v>131</v>
      </c>
      <c r="B109" s="366"/>
      <c r="C109" s="366"/>
      <c r="D109" s="366"/>
      <c r="E109" s="366"/>
      <c r="F109" s="366"/>
      <c r="G109" s="366"/>
      <c r="H109" s="367"/>
      <c r="I109" s="84">
        <v>3</v>
      </c>
    </row>
    <row r="110" spans="1:9" ht="12.75">
      <c r="A110" s="365" t="s">
        <v>273</v>
      </c>
      <c r="B110" s="366"/>
      <c r="C110" s="366"/>
      <c r="D110" s="366"/>
      <c r="E110" s="366"/>
      <c r="F110" s="366"/>
      <c r="G110" s="366"/>
      <c r="H110" s="367"/>
      <c r="I110" s="84">
        <v>6</v>
      </c>
    </row>
    <row r="111" spans="1:9" ht="12.75">
      <c r="A111" s="365" t="s">
        <v>274</v>
      </c>
      <c r="B111" s="366"/>
      <c r="C111" s="366"/>
      <c r="D111" s="366"/>
      <c r="E111" s="366"/>
      <c r="F111" s="366"/>
      <c r="G111" s="366"/>
      <c r="H111" s="367"/>
      <c r="I111" s="84">
        <v>5</v>
      </c>
    </row>
    <row r="112" spans="1:9" ht="13.5" thickBot="1">
      <c r="A112" s="342" t="s">
        <v>18</v>
      </c>
      <c r="B112" s="343"/>
      <c r="C112" s="343"/>
      <c r="D112" s="343"/>
      <c r="E112" s="343"/>
      <c r="F112" s="343"/>
      <c r="G112" s="343"/>
      <c r="H112" s="344"/>
      <c r="I112" s="75">
        <f>SUM(I99:J111)</f>
        <v>116</v>
      </c>
    </row>
    <row r="113" spans="1:9" ht="11.25" customHeight="1" thickBot="1">
      <c r="A113" s="212"/>
      <c r="B113" s="212"/>
      <c r="C113" s="212"/>
      <c r="D113" s="212"/>
      <c r="E113" s="212"/>
      <c r="F113" s="212"/>
      <c r="G113" s="212"/>
      <c r="H113" s="212"/>
      <c r="I113" s="212"/>
    </row>
    <row r="114" spans="1:9" ht="13.5" thickBot="1">
      <c r="A114" s="202" t="s">
        <v>198</v>
      </c>
      <c r="B114" s="203"/>
      <c r="C114" s="203"/>
      <c r="D114" s="203"/>
      <c r="E114" s="203"/>
      <c r="F114" s="203"/>
      <c r="G114" s="203"/>
      <c r="H114" s="203"/>
      <c r="I114" s="204"/>
    </row>
    <row r="115" spans="1:9" ht="13.5" thickBot="1">
      <c r="A115" s="351" t="s">
        <v>122</v>
      </c>
      <c r="B115" s="352"/>
      <c r="C115" s="352"/>
      <c r="D115" s="352"/>
      <c r="E115" s="352"/>
      <c r="F115" s="352"/>
      <c r="G115" s="352"/>
      <c r="H115" s="353"/>
      <c r="I115" s="137" t="s">
        <v>97</v>
      </c>
    </row>
    <row r="116" spans="1:9" ht="12.75">
      <c r="A116" s="260" t="s">
        <v>53</v>
      </c>
      <c r="B116" s="261"/>
      <c r="C116" s="261"/>
      <c r="D116" s="261"/>
      <c r="E116" s="261"/>
      <c r="F116" s="261"/>
      <c r="G116" s="261"/>
      <c r="H116" s="262"/>
      <c r="I116" s="80">
        <v>30</v>
      </c>
    </row>
    <row r="117" spans="1:9" ht="12.75">
      <c r="A117" s="228" t="s">
        <v>183</v>
      </c>
      <c r="B117" s="200"/>
      <c r="C117" s="200"/>
      <c r="D117" s="200"/>
      <c r="E117" s="200"/>
      <c r="F117" s="200"/>
      <c r="G117" s="200"/>
      <c r="H117" s="229"/>
      <c r="I117" s="81">
        <v>4</v>
      </c>
    </row>
    <row r="118" spans="1:9" ht="12.75">
      <c r="A118" s="228" t="s">
        <v>55</v>
      </c>
      <c r="B118" s="200"/>
      <c r="C118" s="200"/>
      <c r="D118" s="200"/>
      <c r="E118" s="200"/>
      <c r="F118" s="200"/>
      <c r="G118" s="200"/>
      <c r="H118" s="229"/>
      <c r="I118" s="81">
        <v>14</v>
      </c>
    </row>
    <row r="119" spans="1:9" ht="12.75" customHeight="1" thickBot="1">
      <c r="A119" s="228" t="s">
        <v>293</v>
      </c>
      <c r="B119" s="200"/>
      <c r="C119" s="200"/>
      <c r="D119" s="200"/>
      <c r="E119" s="200"/>
      <c r="F119" s="200"/>
      <c r="G119" s="200"/>
      <c r="H119" s="229"/>
      <c r="I119" s="81">
        <v>4</v>
      </c>
    </row>
    <row r="120" spans="1:9" ht="13.5" customHeight="1" thickBot="1">
      <c r="A120" s="212"/>
      <c r="B120" s="212"/>
      <c r="C120" s="212"/>
      <c r="D120" s="212"/>
      <c r="E120" s="212"/>
      <c r="F120" s="212"/>
      <c r="G120" s="212"/>
      <c r="H120" s="212"/>
      <c r="I120" s="212"/>
    </row>
    <row r="121" spans="1:9" ht="13.5" thickBot="1">
      <c r="A121" s="202" t="s">
        <v>199</v>
      </c>
      <c r="B121" s="203"/>
      <c r="C121" s="203"/>
      <c r="D121" s="203"/>
      <c r="E121" s="203"/>
      <c r="F121" s="203"/>
      <c r="G121" s="203"/>
      <c r="H121" s="203"/>
      <c r="I121" s="204"/>
    </row>
    <row r="122" spans="1:9" ht="13.5" thickBot="1">
      <c r="A122" s="351" t="s">
        <v>122</v>
      </c>
      <c r="B122" s="352"/>
      <c r="C122" s="352"/>
      <c r="D122" s="352"/>
      <c r="E122" s="352"/>
      <c r="F122" s="352"/>
      <c r="G122" s="352"/>
      <c r="H122" s="353"/>
      <c r="I122" s="138" t="s">
        <v>97</v>
      </c>
    </row>
    <row r="123" spans="1:9" ht="12.75">
      <c r="A123" s="260" t="s">
        <v>56</v>
      </c>
      <c r="B123" s="261"/>
      <c r="C123" s="261"/>
      <c r="D123" s="261"/>
      <c r="E123" s="261"/>
      <c r="F123" s="261"/>
      <c r="G123" s="261"/>
      <c r="H123" s="262"/>
      <c r="I123" s="100">
        <v>5</v>
      </c>
    </row>
    <row r="124" spans="1:9" ht="12.75" customHeight="1">
      <c r="A124" s="228" t="s">
        <v>54</v>
      </c>
      <c r="B124" s="200"/>
      <c r="C124" s="200"/>
      <c r="D124" s="200"/>
      <c r="E124" s="200"/>
      <c r="F124" s="200"/>
      <c r="G124" s="200"/>
      <c r="H124" s="229"/>
      <c r="I124" s="101">
        <v>5</v>
      </c>
    </row>
    <row r="125" spans="1:9" ht="12.75">
      <c r="A125" s="228" t="s">
        <v>57</v>
      </c>
      <c r="B125" s="200"/>
      <c r="C125" s="200"/>
      <c r="D125" s="200"/>
      <c r="E125" s="200"/>
      <c r="F125" s="200"/>
      <c r="G125" s="200"/>
      <c r="H125" s="229"/>
      <c r="I125" s="101">
        <v>5</v>
      </c>
    </row>
    <row r="126" spans="1:9" ht="12.75" customHeight="1" thickBot="1">
      <c r="A126" s="230" t="s">
        <v>58</v>
      </c>
      <c r="B126" s="231"/>
      <c r="C126" s="231"/>
      <c r="D126" s="231"/>
      <c r="E126" s="231"/>
      <c r="F126" s="231"/>
      <c r="G126" s="231"/>
      <c r="H126" s="232"/>
      <c r="I126" s="189">
        <v>323250</v>
      </c>
    </row>
    <row r="127" spans="1:13" ht="13.5" customHeight="1" thickBot="1">
      <c r="A127" s="383"/>
      <c r="B127" s="383"/>
      <c r="C127" s="383"/>
      <c r="D127" s="383"/>
      <c r="E127" s="383"/>
      <c r="F127" s="383"/>
      <c r="G127" s="383"/>
      <c r="H127" s="383"/>
      <c r="I127" s="383"/>
      <c r="J127" s="141"/>
      <c r="K127" s="141"/>
      <c r="L127" s="141"/>
      <c r="M127" s="141"/>
    </row>
    <row r="128" spans="1:9" ht="12.75" hidden="1">
      <c r="A128" s="142"/>
      <c r="B128" s="142"/>
      <c r="C128" s="142"/>
      <c r="D128" s="142"/>
      <c r="E128" s="142"/>
      <c r="F128" s="142"/>
      <c r="G128" s="142"/>
      <c r="H128" s="142"/>
      <c r="I128" s="142"/>
    </row>
    <row r="129" spans="1:9" ht="12.75" hidden="1">
      <c r="A129" s="142"/>
      <c r="B129" s="142"/>
      <c r="C129" s="142"/>
      <c r="D129" s="142"/>
      <c r="E129" s="142"/>
      <c r="F129" s="142"/>
      <c r="G129" s="142"/>
      <c r="H129" s="142"/>
      <c r="I129" s="142"/>
    </row>
    <row r="130" spans="1:9" ht="12.75" hidden="1">
      <c r="A130" s="142"/>
      <c r="B130" s="142"/>
      <c r="C130" s="142"/>
      <c r="D130" s="142"/>
      <c r="E130" s="142"/>
      <c r="F130" s="142"/>
      <c r="G130" s="142"/>
      <c r="H130" s="142"/>
      <c r="I130" s="142"/>
    </row>
    <row r="131" spans="1:9" ht="12.75" hidden="1">
      <c r="A131" s="142"/>
      <c r="B131" s="142"/>
      <c r="C131" s="142"/>
      <c r="D131" s="142"/>
      <c r="E131" s="142"/>
      <c r="F131" s="142"/>
      <c r="G131" s="142"/>
      <c r="H131" s="142"/>
      <c r="I131" s="142"/>
    </row>
    <row r="132" spans="1:9" ht="12.75" hidden="1">
      <c r="A132" s="142"/>
      <c r="B132" s="142"/>
      <c r="C132" s="142"/>
      <c r="D132" s="142"/>
      <c r="E132" s="142"/>
      <c r="F132" s="142"/>
      <c r="G132" s="142"/>
      <c r="H132" s="142"/>
      <c r="I132" s="142"/>
    </row>
    <row r="133" spans="1:9" ht="13.5" thickBot="1">
      <c r="A133" s="202" t="s">
        <v>200</v>
      </c>
      <c r="B133" s="203"/>
      <c r="C133" s="203"/>
      <c r="D133" s="203"/>
      <c r="E133" s="203"/>
      <c r="F133" s="203"/>
      <c r="G133" s="203"/>
      <c r="H133" s="203"/>
      <c r="I133" s="204"/>
    </row>
    <row r="134" spans="1:9" ht="13.5" thickBot="1">
      <c r="A134" s="205" t="s">
        <v>122</v>
      </c>
      <c r="B134" s="206"/>
      <c r="C134" s="206"/>
      <c r="D134" s="206"/>
      <c r="E134" s="206"/>
      <c r="F134" s="206"/>
      <c r="G134" s="206"/>
      <c r="H134" s="207"/>
      <c r="I134" s="139" t="s">
        <v>97</v>
      </c>
    </row>
    <row r="135" spans="1:9" ht="12.75">
      <c r="A135" s="199" t="s">
        <v>259</v>
      </c>
      <c r="B135" s="200"/>
      <c r="C135" s="200"/>
      <c r="D135" s="200"/>
      <c r="E135" s="200"/>
      <c r="F135" s="200"/>
      <c r="G135" s="200"/>
      <c r="H135" s="201"/>
      <c r="I135" s="143">
        <v>1</v>
      </c>
    </row>
    <row r="136" spans="1:9" ht="12.75">
      <c r="A136" s="199" t="s">
        <v>260</v>
      </c>
      <c r="B136" s="200"/>
      <c r="C136" s="200"/>
      <c r="D136" s="200"/>
      <c r="E136" s="200"/>
      <c r="F136" s="200"/>
      <c r="G136" s="200"/>
      <c r="H136" s="201"/>
      <c r="I136" s="143">
        <v>3</v>
      </c>
    </row>
    <row r="137" spans="1:9" ht="12.75">
      <c r="A137" s="199" t="s">
        <v>278</v>
      </c>
      <c r="B137" s="200"/>
      <c r="C137" s="200"/>
      <c r="D137" s="200"/>
      <c r="E137" s="200"/>
      <c r="F137" s="200"/>
      <c r="G137" s="200"/>
      <c r="H137" s="201"/>
      <c r="I137" s="143">
        <v>4</v>
      </c>
    </row>
    <row r="138" spans="1:9" ht="12.75">
      <c r="A138" s="199" t="s">
        <v>279</v>
      </c>
      <c r="B138" s="200"/>
      <c r="C138" s="200"/>
      <c r="D138" s="200"/>
      <c r="E138" s="200"/>
      <c r="F138" s="200"/>
      <c r="G138" s="200"/>
      <c r="H138" s="201"/>
      <c r="I138" s="143">
        <v>3</v>
      </c>
    </row>
    <row r="139" spans="1:9" ht="12.75">
      <c r="A139" s="199" t="s">
        <v>132</v>
      </c>
      <c r="B139" s="200"/>
      <c r="C139" s="200"/>
      <c r="D139" s="200"/>
      <c r="E139" s="200"/>
      <c r="F139" s="200"/>
      <c r="G139" s="200"/>
      <c r="H139" s="201"/>
      <c r="I139" s="143">
        <v>13</v>
      </c>
    </row>
    <row r="140" spans="1:9" ht="12.75">
      <c r="A140" s="199" t="s">
        <v>184</v>
      </c>
      <c r="B140" s="200"/>
      <c r="C140" s="200"/>
      <c r="D140" s="200"/>
      <c r="E140" s="200"/>
      <c r="F140" s="200"/>
      <c r="G140" s="200"/>
      <c r="H140" s="201"/>
      <c r="I140" s="143">
        <v>2</v>
      </c>
    </row>
    <row r="141" spans="1:9" ht="12.75">
      <c r="A141" s="199" t="s">
        <v>185</v>
      </c>
      <c r="B141" s="200"/>
      <c r="C141" s="200"/>
      <c r="D141" s="200"/>
      <c r="E141" s="200"/>
      <c r="F141" s="200"/>
      <c r="G141" s="200"/>
      <c r="H141" s="201"/>
      <c r="I141" s="143">
        <v>3</v>
      </c>
    </row>
    <row r="142" spans="1:9" ht="12.75">
      <c r="A142" s="199" t="s">
        <v>257</v>
      </c>
      <c r="B142" s="200"/>
      <c r="C142" s="200"/>
      <c r="D142" s="200"/>
      <c r="E142" s="200"/>
      <c r="F142" s="200"/>
      <c r="G142" s="200"/>
      <c r="H142" s="201"/>
      <c r="I142" s="143">
        <v>10</v>
      </c>
    </row>
    <row r="143" spans="1:9" ht="12.75">
      <c r="A143" s="199" t="s">
        <v>256</v>
      </c>
      <c r="B143" s="200"/>
      <c r="C143" s="200"/>
      <c r="D143" s="200"/>
      <c r="E143" s="200"/>
      <c r="F143" s="200"/>
      <c r="G143" s="200"/>
      <c r="H143" s="201"/>
      <c r="I143" s="143">
        <v>12</v>
      </c>
    </row>
    <row r="144" spans="1:9" ht="13.5" thickBot="1">
      <c r="A144" s="199" t="s">
        <v>258</v>
      </c>
      <c r="B144" s="200"/>
      <c r="C144" s="200"/>
      <c r="D144" s="200"/>
      <c r="E144" s="200"/>
      <c r="F144" s="200"/>
      <c r="G144" s="200"/>
      <c r="H144" s="201"/>
      <c r="I144" s="143">
        <v>6</v>
      </c>
    </row>
    <row r="145" spans="1:9" ht="15" customHeight="1" thickBot="1">
      <c r="A145" s="212"/>
      <c r="B145" s="212"/>
      <c r="C145" s="212"/>
      <c r="D145" s="212"/>
      <c r="E145" s="212"/>
      <c r="F145" s="212"/>
      <c r="G145" s="212"/>
      <c r="H145" s="212"/>
      <c r="I145" s="212"/>
    </row>
    <row r="146" spans="1:9" ht="14.25" thickBot="1" thickTop="1">
      <c r="A146" s="315" t="s">
        <v>201</v>
      </c>
      <c r="B146" s="316"/>
      <c r="C146" s="316"/>
      <c r="D146" s="316"/>
      <c r="E146" s="316"/>
      <c r="F146" s="316"/>
      <c r="G146" s="316"/>
      <c r="H146" s="316"/>
      <c r="I146" s="317"/>
    </row>
    <row r="147" spans="1:9" ht="13.5" customHeight="1" thickBot="1" thickTop="1">
      <c r="A147" s="318"/>
      <c r="B147" s="318"/>
      <c r="C147" s="318"/>
      <c r="D147" s="318"/>
      <c r="E147" s="318"/>
      <c r="F147" s="318"/>
      <c r="G147" s="318"/>
      <c r="H147" s="318"/>
      <c r="I147" s="318"/>
    </row>
    <row r="148" spans="1:9" ht="13.5" thickBot="1">
      <c r="A148" s="226" t="s">
        <v>122</v>
      </c>
      <c r="B148" s="226"/>
      <c r="C148" s="226"/>
      <c r="D148" s="135" t="s">
        <v>15</v>
      </c>
      <c r="E148" s="227" t="s">
        <v>10</v>
      </c>
      <c r="F148" s="227"/>
      <c r="G148" s="227" t="s">
        <v>9</v>
      </c>
      <c r="H148" s="227"/>
      <c r="I148" s="227"/>
    </row>
    <row r="149" spans="1:9" ht="13.5" customHeight="1" thickBot="1">
      <c r="A149" s="238" t="s">
        <v>76</v>
      </c>
      <c r="B149" s="239"/>
      <c r="C149" s="240"/>
      <c r="D149" s="181">
        <f>'CH'!A7</f>
        <v>3680</v>
      </c>
      <c r="E149" s="233">
        <f>IF(D166&lt;&gt;0,D149/D166,"CHTotal-0")</f>
        <v>0.13021939136588817</v>
      </c>
      <c r="F149" s="234"/>
      <c r="G149" s="235" t="s">
        <v>8</v>
      </c>
      <c r="H149" s="236"/>
      <c r="I149" s="237"/>
    </row>
    <row r="150" spans="1:9" ht="13.5" customHeight="1" thickBot="1">
      <c r="A150" s="246" t="s">
        <v>134</v>
      </c>
      <c r="B150" s="247"/>
      <c r="C150" s="248"/>
      <c r="D150" s="182">
        <f>'CH'!B7</f>
        <v>720</v>
      </c>
      <c r="E150" s="241">
        <f>IF(D166&lt;&gt;0,D150/D166,"CHTotal-0")</f>
        <v>0.025477707006369428</v>
      </c>
      <c r="F150" s="242"/>
      <c r="G150" s="243">
        <f>D166-D149-D150</f>
        <v>23860</v>
      </c>
      <c r="H150" s="244"/>
      <c r="I150" s="245"/>
    </row>
    <row r="151" spans="1:9" ht="12.75" customHeight="1">
      <c r="A151" s="246" t="s">
        <v>137</v>
      </c>
      <c r="B151" s="247"/>
      <c r="C151" s="248"/>
      <c r="D151" s="182">
        <f>'CH'!C7</f>
        <v>880</v>
      </c>
      <c r="E151" s="241">
        <f>IF(D166&lt;&gt;0,D151/D166,"CHTotal-0")</f>
        <v>0.03113941967445152</v>
      </c>
      <c r="F151" s="249"/>
      <c r="G151" s="253">
        <f>IF(G150&lt;&gt;0,D151/G150,"CHDisponivel-0")</f>
        <v>0.036881810561609385</v>
      </c>
      <c r="H151" s="254"/>
      <c r="I151" s="255"/>
    </row>
    <row r="152" spans="1:9" ht="12.75" customHeight="1">
      <c r="A152" s="246" t="s">
        <v>0</v>
      </c>
      <c r="B152" s="247"/>
      <c r="C152" s="248"/>
      <c r="D152" s="182">
        <f>'CH'!D7</f>
        <v>4665</v>
      </c>
      <c r="E152" s="241">
        <f>IF(D166&lt;&gt;0,D152/D166,"CHTotal-0")</f>
        <v>0.16507430997876857</v>
      </c>
      <c r="F152" s="249"/>
      <c r="G152" s="250">
        <f>IF(G150&lt;&gt;0,D152/G150,"CHDisponivel-0")</f>
        <v>0.1955155071248952</v>
      </c>
      <c r="H152" s="251"/>
      <c r="I152" s="252"/>
    </row>
    <row r="153" spans="1:9" ht="12.75" customHeight="1">
      <c r="A153" s="246" t="s">
        <v>181</v>
      </c>
      <c r="B153" s="247"/>
      <c r="C153" s="248"/>
      <c r="D153" s="182">
        <f>'CH'!E7</f>
        <v>6795</v>
      </c>
      <c r="E153" s="241">
        <f>IF(D166&lt;&gt;0,D153/D166,"CHTotal-0")</f>
        <v>0.24044585987261147</v>
      </c>
      <c r="F153" s="249"/>
      <c r="G153" s="250">
        <f>IF(G150&lt;&gt;0,D153/G150,"CHDisponivel-0")</f>
        <v>0.2847862531433361</v>
      </c>
      <c r="H153" s="251"/>
      <c r="I153" s="252"/>
    </row>
    <row r="154" spans="1:9" ht="12.75" customHeight="1">
      <c r="A154" s="246" t="s">
        <v>1</v>
      </c>
      <c r="B154" s="247"/>
      <c r="C154" s="248"/>
      <c r="D154" s="182">
        <f>'CH'!F7</f>
        <v>841</v>
      </c>
      <c r="E154" s="241">
        <f>IF(D166&lt;&gt;0,D154/D166,"CHTotal-0")</f>
        <v>0.02975937721160651</v>
      </c>
      <c r="F154" s="249"/>
      <c r="G154" s="250">
        <f>IF(G150&lt;&gt;0,D154/G150,"CHDisponivel-0")</f>
        <v>0.035247275775356246</v>
      </c>
      <c r="H154" s="251"/>
      <c r="I154" s="252"/>
    </row>
    <row r="155" spans="1:9" ht="12.75" customHeight="1">
      <c r="A155" s="246" t="s">
        <v>75</v>
      </c>
      <c r="B155" s="247"/>
      <c r="C155" s="248"/>
      <c r="D155" s="182">
        <f>'CH'!G7</f>
        <v>898</v>
      </c>
      <c r="E155" s="241">
        <f>IF(D166&lt;&gt;0,D155/D166,"CHTotal-0")</f>
        <v>0.03177636234961076</v>
      </c>
      <c r="F155" s="249"/>
      <c r="G155" s="250">
        <f>IF(G150&lt;&gt;0,D155/G150,"CHDisponivel-0")</f>
        <v>0.037636211232187765</v>
      </c>
      <c r="H155" s="251"/>
      <c r="I155" s="252"/>
    </row>
    <row r="156" spans="1:9" ht="12.75" customHeight="1">
      <c r="A156" s="246" t="s">
        <v>77</v>
      </c>
      <c r="B156" s="247"/>
      <c r="C156" s="248"/>
      <c r="D156" s="182">
        <f>'CH'!H7</f>
        <v>2032</v>
      </c>
      <c r="E156" s="241">
        <f>IF(D166&lt;&gt;0,D156/D166,"CHTotal-0")</f>
        <v>0.0719037508846426</v>
      </c>
      <c r="F156" s="249"/>
      <c r="G156" s="250">
        <f>IF(G150&lt;&gt;0,D156/G150,"CHDisponivel-0")</f>
        <v>0.08516345347862532</v>
      </c>
      <c r="H156" s="251"/>
      <c r="I156" s="252"/>
    </row>
    <row r="157" spans="1:9" ht="12.75" customHeight="1">
      <c r="A157" s="246" t="s">
        <v>78</v>
      </c>
      <c r="B157" s="247"/>
      <c r="C157" s="248"/>
      <c r="D157" s="182">
        <f>'CH'!I7</f>
        <v>1055</v>
      </c>
      <c r="E157" s="241">
        <f>IF(D166&lt;&gt;0,D157/D166,"CHTotal-0")</f>
        <v>0.037331917905166316</v>
      </c>
      <c r="F157" s="249"/>
      <c r="G157" s="250">
        <f>IF(G150&lt;&gt;0,D157/G150,"CHDisponivel-0")</f>
        <v>0.0442162615255658</v>
      </c>
      <c r="H157" s="251"/>
      <c r="I157" s="252"/>
    </row>
    <row r="158" spans="1:9" ht="12.75">
      <c r="A158" s="246" t="s">
        <v>135</v>
      </c>
      <c r="B158" s="247"/>
      <c r="C158" s="248"/>
      <c r="D158" s="182">
        <f>'CH'!J7</f>
        <v>2220</v>
      </c>
      <c r="E158" s="241">
        <f>IF(D166&lt;&gt;0,D158/D166,"CHTotal-0")</f>
        <v>0.07855626326963906</v>
      </c>
      <c r="F158" s="249"/>
      <c r="G158" s="250">
        <f>IF(G150&lt;&gt;0,D158/G150,"CHDisponivel-0")</f>
        <v>0.09304274937133278</v>
      </c>
      <c r="H158" s="251"/>
      <c r="I158" s="252"/>
    </row>
    <row r="159" spans="1:9" ht="12.75">
      <c r="A159" s="246" t="s">
        <v>136</v>
      </c>
      <c r="B159" s="247"/>
      <c r="C159" s="248"/>
      <c r="D159" s="182">
        <f>'CH'!K7</f>
        <v>705</v>
      </c>
      <c r="E159" s="241">
        <f>IF(D166&lt;&gt;0,D159/D166,"CHTotal-0")</f>
        <v>0.024946921443736732</v>
      </c>
      <c r="F159" s="249"/>
      <c r="G159" s="250">
        <f>IF(G150&lt;&gt;0,D159/G150,"CHDisponivel-0")</f>
        <v>0.029547359597652974</v>
      </c>
      <c r="H159" s="251"/>
      <c r="I159" s="252"/>
    </row>
    <row r="160" spans="1:9" ht="12.75" customHeight="1">
      <c r="A160" s="246" t="s">
        <v>2</v>
      </c>
      <c r="B160" s="247"/>
      <c r="C160" s="248"/>
      <c r="D160" s="182">
        <f>'CH'!L7</f>
        <v>236</v>
      </c>
      <c r="E160" s="241">
        <f>IF(D166&lt;&gt;0,D160/D166,"CHTotal-0")</f>
        <v>0.00835102618542109</v>
      </c>
      <c r="F160" s="249"/>
      <c r="G160" s="250">
        <f>IF(G150&lt;&gt;0,D160/G150,"CHDisponivel-0")</f>
        <v>0.00989103101424979</v>
      </c>
      <c r="H160" s="251"/>
      <c r="I160" s="252"/>
    </row>
    <row r="161" spans="1:9" ht="12.75" customHeight="1">
      <c r="A161" s="246" t="s">
        <v>3</v>
      </c>
      <c r="B161" s="247"/>
      <c r="C161" s="248"/>
      <c r="D161" s="182">
        <f>'CH'!M7</f>
        <v>482</v>
      </c>
      <c r="E161" s="241">
        <f>IF(D166&lt;&gt;0,D161/D166,"CHTotal-0")</f>
        <v>0.01705590941259731</v>
      </c>
      <c r="F161" s="249"/>
      <c r="G161" s="250">
        <f>IF(G150&lt;&gt;0,D161/G150,"CHDisponivel-0")</f>
        <v>0.02020117351215423</v>
      </c>
      <c r="H161" s="251"/>
      <c r="I161" s="252"/>
    </row>
    <row r="162" spans="1:9" ht="12.75" customHeight="1">
      <c r="A162" s="246" t="s">
        <v>4</v>
      </c>
      <c r="B162" s="247"/>
      <c r="C162" s="248"/>
      <c r="D162" s="182">
        <f>'CH'!N7</f>
        <v>1160</v>
      </c>
      <c r="E162" s="241">
        <f>IF(D166&lt;&gt;0,D162/D166,"CHTotal-0")</f>
        <v>0.04104741684359519</v>
      </c>
      <c r="F162" s="249"/>
      <c r="G162" s="250">
        <f>IF(G150&lt;&gt;0,D162/G150,"CHDisponivel-0")</f>
        <v>0.04861693210393965</v>
      </c>
      <c r="H162" s="251"/>
      <c r="I162" s="252"/>
    </row>
    <row r="163" spans="1:9" ht="12.75" customHeight="1">
      <c r="A163" s="246" t="s">
        <v>5</v>
      </c>
      <c r="B163" s="247"/>
      <c r="C163" s="248"/>
      <c r="D163" s="182">
        <f>'CH'!O7</f>
        <v>816</v>
      </c>
      <c r="E163" s="241">
        <f>IF(D166&lt;&gt;0,D163/D166,"CHTotal-0")</f>
        <v>0.028874734607218684</v>
      </c>
      <c r="F163" s="249"/>
      <c r="G163" s="250">
        <f>IF(G150&lt;&gt;0,D163/G150,"CHDisponivel-0")</f>
        <v>0.034199497066219615</v>
      </c>
      <c r="H163" s="251"/>
      <c r="I163" s="252"/>
    </row>
    <row r="164" spans="1:9" ht="12.75" customHeight="1">
      <c r="A164" s="246" t="s">
        <v>6</v>
      </c>
      <c r="B164" s="247"/>
      <c r="C164" s="248"/>
      <c r="D164" s="182">
        <f>'CH'!P7</f>
        <v>229</v>
      </c>
      <c r="E164" s="241">
        <f>IF(D166&lt;&gt;0,D164/D166,"CHTotal-0")</f>
        <v>0.008103326256192499</v>
      </c>
      <c r="F164" s="249"/>
      <c r="G164" s="250">
        <f>IF(G150&lt;&gt;0,D164/G150,"CHDisponivel-0")</f>
        <v>0.009597652975691534</v>
      </c>
      <c r="H164" s="251"/>
      <c r="I164" s="252"/>
    </row>
    <row r="165" spans="1:9" ht="12.75" customHeight="1">
      <c r="A165" s="246" t="s">
        <v>138</v>
      </c>
      <c r="B165" s="247"/>
      <c r="C165" s="248"/>
      <c r="D165" s="182">
        <f>'CH'!Q7</f>
        <v>846</v>
      </c>
      <c r="E165" s="241">
        <f>IF(D166&lt;&gt;0,D165/D166,"CHTotal-0")</f>
        <v>0.029936305732484077</v>
      </c>
      <c r="F165" s="249"/>
      <c r="G165" s="250">
        <f>IF(G150&lt;&gt;0,D165/G150,"CHDisponivel-0")</f>
        <v>0.03545683151718357</v>
      </c>
      <c r="H165" s="251"/>
      <c r="I165" s="252"/>
    </row>
    <row r="166" spans="1:9" ht="13.5" thickBot="1">
      <c r="A166" s="342" t="s">
        <v>18</v>
      </c>
      <c r="B166" s="343"/>
      <c r="C166" s="344"/>
      <c r="D166" s="183">
        <f>SUM(D149:D165)</f>
        <v>28260</v>
      </c>
      <c r="E166" s="345">
        <f>IF(D166&lt;&gt;0,SUM(E149:F165),"CHTotal-0")</f>
        <v>0.9999999999999999</v>
      </c>
      <c r="F166" s="346"/>
      <c r="G166" s="345">
        <f>IF(G150&lt;&gt;0,SUM(G151:I165),"CHDisponivel-0")</f>
        <v>0.9999999999999999</v>
      </c>
      <c r="H166" s="347"/>
      <c r="I166" s="346"/>
    </row>
    <row r="167" spans="1:9" ht="12.7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2.7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2.7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2.7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2.7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2.7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2.7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2.7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2.7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2.7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2.7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2.75">
      <c r="A178" s="19"/>
      <c r="B178" s="19"/>
      <c r="C178" s="19"/>
      <c r="D178" s="19"/>
      <c r="E178" s="19"/>
      <c r="F178" s="19"/>
      <c r="G178" s="19"/>
      <c r="H178" s="19"/>
      <c r="I178" s="19"/>
    </row>
  </sheetData>
  <sheetProtection password="CEFE" sheet="1"/>
  <mergeCells count="228">
    <mergeCell ref="A22:I22"/>
    <mergeCell ref="A27:I27"/>
    <mergeCell ref="A59:H59"/>
    <mergeCell ref="A63:H63"/>
    <mergeCell ref="A127:I127"/>
    <mergeCell ref="A120:I120"/>
    <mergeCell ref="A122:H122"/>
    <mergeCell ref="A110:H110"/>
    <mergeCell ref="A102:H102"/>
    <mergeCell ref="A109:H109"/>
    <mergeCell ref="A145:I145"/>
    <mergeCell ref="A21:H21"/>
    <mergeCell ref="A108:H108"/>
    <mergeCell ref="A94:D94"/>
    <mergeCell ref="A82:D82"/>
    <mergeCell ref="F82:G82"/>
    <mergeCell ref="H84:I84"/>
    <mergeCell ref="A84:D84"/>
    <mergeCell ref="A69:H69"/>
    <mergeCell ref="A97:I97"/>
    <mergeCell ref="H94:I94"/>
    <mergeCell ref="A103:H103"/>
    <mergeCell ref="H82:I82"/>
    <mergeCell ref="F91:G91"/>
    <mergeCell ref="H91:I91"/>
    <mergeCell ref="A87:D87"/>
    <mergeCell ref="A101:H101"/>
    <mergeCell ref="A83:D83"/>
    <mergeCell ref="F83:G83"/>
    <mergeCell ref="H83:I83"/>
    <mergeCell ref="A111:H111"/>
    <mergeCell ref="A112:H112"/>
    <mergeCell ref="A139:H139"/>
    <mergeCell ref="H87:I87"/>
    <mergeCell ref="A89:I89"/>
    <mergeCell ref="F92:G92"/>
    <mergeCell ref="H92:I92"/>
    <mergeCell ref="A92:D92"/>
    <mergeCell ref="F87:G87"/>
    <mergeCell ref="A107:H107"/>
    <mergeCell ref="A104:H104"/>
    <mergeCell ref="A90:D90"/>
    <mergeCell ref="A105:H105"/>
    <mergeCell ref="A106:H106"/>
    <mergeCell ref="H86:I86"/>
    <mergeCell ref="A98:H98"/>
    <mergeCell ref="A99:H99"/>
    <mergeCell ref="A100:H100"/>
    <mergeCell ref="A95:D95"/>
    <mergeCell ref="F94:G94"/>
    <mergeCell ref="A26:H26"/>
    <mergeCell ref="A24:C25"/>
    <mergeCell ref="F84:G84"/>
    <mergeCell ref="A88:I88"/>
    <mergeCell ref="A85:D85"/>
    <mergeCell ref="F85:G85"/>
    <mergeCell ref="A57:H57"/>
    <mergeCell ref="A78:H78"/>
    <mergeCell ref="A71:H71"/>
    <mergeCell ref="A37:I37"/>
    <mergeCell ref="A3:G3"/>
    <mergeCell ref="A52:H52"/>
    <mergeCell ref="A23:H23"/>
    <mergeCell ref="A72:H72"/>
    <mergeCell ref="A64:H64"/>
    <mergeCell ref="A65:H65"/>
    <mergeCell ref="A56:H56"/>
    <mergeCell ref="A45:I45"/>
    <mergeCell ref="A20:H20"/>
    <mergeCell ref="A68:H68"/>
    <mergeCell ref="A118:H118"/>
    <mergeCell ref="A117:H117"/>
    <mergeCell ref="A119:H119"/>
    <mergeCell ref="A116:H116"/>
    <mergeCell ref="A115:H115"/>
    <mergeCell ref="A121:I121"/>
    <mergeCell ref="A47:H47"/>
    <mergeCell ref="A62:I62"/>
    <mergeCell ref="A74:I74"/>
    <mergeCell ref="A39:H39"/>
    <mergeCell ref="A40:H40"/>
    <mergeCell ref="A73:I73"/>
    <mergeCell ref="A53:H53"/>
    <mergeCell ref="A54:H54"/>
    <mergeCell ref="A55:H55"/>
    <mergeCell ref="A51:I51"/>
    <mergeCell ref="A166:C166"/>
    <mergeCell ref="E166:F166"/>
    <mergeCell ref="G166:I166"/>
    <mergeCell ref="A165:C165"/>
    <mergeCell ref="E165:F165"/>
    <mergeCell ref="A80:I80"/>
    <mergeCell ref="A81:I81"/>
    <mergeCell ref="G165:I165"/>
    <mergeCell ref="E161:F161"/>
    <mergeCell ref="G161:I161"/>
    <mergeCell ref="A160:C160"/>
    <mergeCell ref="E160:F160"/>
    <mergeCell ref="A152:C152"/>
    <mergeCell ref="E152:F152"/>
    <mergeCell ref="G152:I152"/>
    <mergeCell ref="A161:C161"/>
    <mergeCell ref="G160:I160"/>
    <mergeCell ref="A155:C155"/>
    <mergeCell ref="E155:F155"/>
    <mergeCell ref="G155:I155"/>
    <mergeCell ref="E164:F164"/>
    <mergeCell ref="G164:I164"/>
    <mergeCell ref="G163:I163"/>
    <mergeCell ref="A164:C164"/>
    <mergeCell ref="E162:F162"/>
    <mergeCell ref="G162:I162"/>
    <mergeCell ref="A163:C163"/>
    <mergeCell ref="E163:F163"/>
    <mergeCell ref="A162:C162"/>
    <mergeCell ref="A4:I4"/>
    <mergeCell ref="A5:B5"/>
    <mergeCell ref="A6:B6"/>
    <mergeCell ref="C5:E5"/>
    <mergeCell ref="C6:E6"/>
    <mergeCell ref="F5:I5"/>
    <mergeCell ref="F6:I6"/>
    <mergeCell ref="A7:B7"/>
    <mergeCell ref="A159:C159"/>
    <mergeCell ref="A8:C8"/>
    <mergeCell ref="A10:I10"/>
    <mergeCell ref="A146:I146"/>
    <mergeCell ref="A147:I147"/>
    <mergeCell ref="A48:H48"/>
    <mergeCell ref="A49:I49"/>
    <mergeCell ref="A17:I17"/>
    <mergeCell ref="A38:H38"/>
    <mergeCell ref="A16:I16"/>
    <mergeCell ref="A1:I1"/>
    <mergeCell ref="A2:I2"/>
    <mergeCell ref="C7:D7"/>
    <mergeCell ref="F7:G7"/>
    <mergeCell ref="A14:D14"/>
    <mergeCell ref="F14:H14"/>
    <mergeCell ref="A13:D13"/>
    <mergeCell ref="A9:C9"/>
    <mergeCell ref="H7:I7"/>
    <mergeCell ref="A15:D15"/>
    <mergeCell ref="E8:I9"/>
    <mergeCell ref="A11:I11"/>
    <mergeCell ref="A12:D12"/>
    <mergeCell ref="F15:H15"/>
    <mergeCell ref="F13:H13"/>
    <mergeCell ref="F12:H12"/>
    <mergeCell ref="A79:H79"/>
    <mergeCell ref="A77:H77"/>
    <mergeCell ref="A66:H66"/>
    <mergeCell ref="A70:H70"/>
    <mergeCell ref="A67:H67"/>
    <mergeCell ref="A61:I61"/>
    <mergeCell ref="A76:H76"/>
    <mergeCell ref="A18:H18"/>
    <mergeCell ref="A19:H19"/>
    <mergeCell ref="A28:I28"/>
    <mergeCell ref="A46:H46"/>
    <mergeCell ref="A50:I50"/>
    <mergeCell ref="A41:I41"/>
    <mergeCell ref="A30:C30"/>
    <mergeCell ref="D24:G24"/>
    <mergeCell ref="D25:G25"/>
    <mergeCell ref="G30:I30"/>
    <mergeCell ref="A36:I36"/>
    <mergeCell ref="A58:H58"/>
    <mergeCell ref="A60:H60"/>
    <mergeCell ref="A75:H75"/>
    <mergeCell ref="E159:F159"/>
    <mergeCell ref="G159:I159"/>
    <mergeCell ref="A157:C157"/>
    <mergeCell ref="E157:F157"/>
    <mergeCell ref="G157:I157"/>
    <mergeCell ref="A158:C158"/>
    <mergeCell ref="A156:C156"/>
    <mergeCell ref="E156:F156"/>
    <mergeCell ref="G156:I156"/>
    <mergeCell ref="H85:I85"/>
    <mergeCell ref="A86:D86"/>
    <mergeCell ref="F86:G86"/>
    <mergeCell ref="G154:I154"/>
    <mergeCell ref="A123:H123"/>
    <mergeCell ref="A113:I113"/>
    <mergeCell ref="A114:I114"/>
    <mergeCell ref="E158:F158"/>
    <mergeCell ref="G158:I158"/>
    <mergeCell ref="E151:F151"/>
    <mergeCell ref="G151:I151"/>
    <mergeCell ref="A154:C154"/>
    <mergeCell ref="E154:F154"/>
    <mergeCell ref="A153:C153"/>
    <mergeCell ref="E153:F153"/>
    <mergeCell ref="G153:I153"/>
    <mergeCell ref="A151:C151"/>
    <mergeCell ref="E149:F149"/>
    <mergeCell ref="G149:I149"/>
    <mergeCell ref="A149:C149"/>
    <mergeCell ref="E150:F150"/>
    <mergeCell ref="G150:I150"/>
    <mergeCell ref="A150:C150"/>
    <mergeCell ref="A148:C148"/>
    <mergeCell ref="E148:F148"/>
    <mergeCell ref="G148:I148"/>
    <mergeCell ref="A124:H124"/>
    <mergeCell ref="A125:H125"/>
    <mergeCell ref="A126:H126"/>
    <mergeCell ref="A142:H142"/>
    <mergeCell ref="A144:H144"/>
    <mergeCell ref="A143:H143"/>
    <mergeCell ref="A141:H141"/>
    <mergeCell ref="A140:H140"/>
    <mergeCell ref="F90:G90"/>
    <mergeCell ref="H90:I90"/>
    <mergeCell ref="A96:I96"/>
    <mergeCell ref="F95:G95"/>
    <mergeCell ref="H95:I95"/>
    <mergeCell ref="A91:D91"/>
    <mergeCell ref="F93:G93"/>
    <mergeCell ref="H93:I93"/>
    <mergeCell ref="A93:D93"/>
    <mergeCell ref="A138:H138"/>
    <mergeCell ref="A135:H135"/>
    <mergeCell ref="A136:H136"/>
    <mergeCell ref="A137:H137"/>
    <mergeCell ref="A133:I133"/>
    <mergeCell ref="A134:H134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3" manualBreakCount="3">
    <brk id="21" max="8" man="1"/>
    <brk id="145" max="255" man="1"/>
    <brk id="168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7.57421875" style="7" customWidth="1"/>
    <col min="7" max="7" width="4.57421875" style="0" customWidth="1"/>
    <col min="8" max="8" width="4.28125" style="26" customWidth="1"/>
    <col min="9" max="9" width="7.421875" style="0" customWidth="1"/>
    <col min="10" max="10" width="5.57421875" style="26" customWidth="1"/>
    <col min="11" max="11" width="6.421875" style="0" customWidth="1"/>
    <col min="12" max="12" width="4.28125" style="0" customWidth="1"/>
    <col min="13" max="13" width="5.8515625" style="26" customWidth="1"/>
    <col min="14" max="14" width="5.28125" style="0" customWidth="1"/>
    <col min="15" max="15" width="5.57421875" style="0" customWidth="1"/>
    <col min="16" max="16" width="10.421875" style="26" customWidth="1"/>
    <col min="17" max="17" width="4.140625" style="0" customWidth="1"/>
    <col min="18" max="18" width="6.8515625" style="26" customWidth="1"/>
    <col min="19" max="19" width="5.42187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87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398" t="s">
        <v>74</v>
      </c>
      <c r="Q3" s="399"/>
      <c r="R3" s="396" t="s">
        <v>301</v>
      </c>
      <c r="S3" s="397"/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ht="13.5" thickBot="1">
      <c r="A6" s="411" t="s">
        <v>64</v>
      </c>
      <c r="B6" s="412"/>
      <c r="C6" s="412"/>
      <c r="D6" s="412"/>
      <c r="E6" s="413"/>
      <c r="F6" s="471" t="s">
        <v>59</v>
      </c>
      <c r="G6" s="471"/>
      <c r="H6" s="471" t="s">
        <v>65</v>
      </c>
      <c r="I6" s="471"/>
      <c r="J6" s="471" t="s">
        <v>66</v>
      </c>
      <c r="K6" s="471"/>
      <c r="L6" s="10"/>
      <c r="M6" s="471" t="s">
        <v>128</v>
      </c>
      <c r="N6" s="471"/>
      <c r="O6" s="10"/>
      <c r="P6" s="148" t="s">
        <v>63</v>
      </c>
      <c r="Q6" s="10"/>
      <c r="R6" s="471" t="s">
        <v>20</v>
      </c>
      <c r="S6" s="471"/>
    </row>
    <row r="7" spans="1:19" ht="13.5" thickBot="1">
      <c r="A7" s="160"/>
      <c r="B7" s="160"/>
      <c r="C7" s="160"/>
      <c r="D7" s="160"/>
      <c r="E7" s="160" t="s">
        <v>261</v>
      </c>
      <c r="F7" s="163">
        <f>SUM(F8:F33)</f>
        <v>885</v>
      </c>
      <c r="G7" s="162"/>
      <c r="H7" s="163">
        <f>SUM(H8:H33)</f>
        <v>59</v>
      </c>
      <c r="I7" s="162"/>
      <c r="J7" s="163">
        <f>SUM(J8:J33)</f>
        <v>76</v>
      </c>
      <c r="K7" s="162"/>
      <c r="L7" s="10"/>
      <c r="M7" s="163">
        <f>SUM(M8:M33)</f>
        <v>0</v>
      </c>
      <c r="N7" s="162"/>
      <c r="O7" s="10"/>
      <c r="P7" s="163">
        <f>SUM(P8:P33)</f>
        <v>5</v>
      </c>
      <c r="Q7" s="10"/>
      <c r="R7" s="163">
        <f>SUM(R8:R33)</f>
        <v>51</v>
      </c>
      <c r="S7" s="162"/>
    </row>
    <row r="8" spans="1:19" s="32" customFormat="1" ht="11.25">
      <c r="A8" s="57" t="s">
        <v>162</v>
      </c>
      <c r="B8" s="114"/>
      <c r="C8" s="114"/>
      <c r="D8" s="114"/>
      <c r="E8" s="155"/>
      <c r="F8" s="159"/>
      <c r="G8" s="149"/>
      <c r="H8" s="165"/>
      <c r="I8" s="149"/>
      <c r="J8" s="165"/>
      <c r="K8" s="149"/>
      <c r="L8" s="149"/>
      <c r="M8" s="165"/>
      <c r="N8" s="149"/>
      <c r="O8" s="149"/>
      <c r="P8" s="165"/>
      <c r="Q8" s="149"/>
      <c r="R8" s="165"/>
      <c r="S8" s="149"/>
    </row>
    <row r="9" spans="1:19" s="2" customFormat="1" ht="13.5" customHeight="1">
      <c r="A9" s="159" t="s">
        <v>443</v>
      </c>
      <c r="B9" s="149"/>
      <c r="C9" s="149"/>
      <c r="D9" s="149"/>
      <c r="E9" s="107"/>
      <c r="F9" s="159">
        <v>60</v>
      </c>
      <c r="G9" s="107"/>
      <c r="H9" s="164">
        <v>4</v>
      </c>
      <c r="I9" s="107"/>
      <c r="J9" s="164">
        <v>5</v>
      </c>
      <c r="K9" s="107"/>
      <c r="L9" s="23"/>
      <c r="M9" s="164" t="s">
        <v>306</v>
      </c>
      <c r="N9" s="107"/>
      <c r="O9" s="23"/>
      <c r="P9" s="23">
        <v>1</v>
      </c>
      <c r="Q9" s="39"/>
      <c r="R9" s="164">
        <v>4</v>
      </c>
      <c r="S9" s="107"/>
    </row>
    <row r="10" spans="1:19" s="2" customFormat="1" ht="13.5" customHeight="1">
      <c r="A10" s="159" t="s">
        <v>444</v>
      </c>
      <c r="B10" s="149"/>
      <c r="C10" s="149"/>
      <c r="D10" s="149"/>
      <c r="E10" s="107"/>
      <c r="F10" s="159">
        <v>45</v>
      </c>
      <c r="G10" s="107"/>
      <c r="H10" s="164">
        <v>3</v>
      </c>
      <c r="I10" s="107"/>
      <c r="J10" s="164">
        <v>2</v>
      </c>
      <c r="K10" s="107"/>
      <c r="L10" s="23"/>
      <c r="M10" s="164" t="s">
        <v>306</v>
      </c>
      <c r="N10" s="107"/>
      <c r="O10" s="23"/>
      <c r="P10" s="23" t="s">
        <v>306</v>
      </c>
      <c r="Q10" s="39"/>
      <c r="R10" s="164">
        <v>2</v>
      </c>
      <c r="S10" s="107"/>
    </row>
    <row r="11" spans="1:19" s="32" customFormat="1" ht="11.25">
      <c r="A11" s="57" t="s">
        <v>164</v>
      </c>
      <c r="B11" s="114"/>
      <c r="C11" s="114"/>
      <c r="D11" s="114"/>
      <c r="E11" s="155"/>
      <c r="F11" s="159"/>
      <c r="G11" s="149"/>
      <c r="H11" s="165"/>
      <c r="I11" s="149"/>
      <c r="J11" s="165"/>
      <c r="K11" s="149"/>
      <c r="L11" s="149"/>
      <c r="M11" s="165"/>
      <c r="N11" s="149"/>
      <c r="O11" s="149"/>
      <c r="P11" s="165"/>
      <c r="Q11" s="149"/>
      <c r="R11" s="165"/>
      <c r="S11" s="149"/>
    </row>
    <row r="12" spans="1:19" s="2" customFormat="1" ht="13.5" customHeight="1">
      <c r="A12" s="159" t="s">
        <v>510</v>
      </c>
      <c r="B12" s="149"/>
      <c r="C12" s="149"/>
      <c r="D12" s="149"/>
      <c r="E12" s="107"/>
      <c r="F12" s="159">
        <v>60</v>
      </c>
      <c r="G12" s="107"/>
      <c r="H12" s="164">
        <v>4</v>
      </c>
      <c r="I12" s="107"/>
      <c r="J12" s="164">
        <v>3</v>
      </c>
      <c r="K12" s="107"/>
      <c r="L12" s="23"/>
      <c r="M12" s="164" t="s">
        <v>306</v>
      </c>
      <c r="N12" s="107"/>
      <c r="O12" s="23"/>
      <c r="P12" s="23" t="s">
        <v>306</v>
      </c>
      <c r="Q12" s="39"/>
      <c r="R12" s="164">
        <v>3</v>
      </c>
      <c r="S12" s="107"/>
    </row>
    <row r="13" spans="1:19" s="32" customFormat="1" ht="11.25">
      <c r="A13" s="57" t="s">
        <v>585</v>
      </c>
      <c r="B13" s="114"/>
      <c r="C13" s="114"/>
      <c r="D13" s="114"/>
      <c r="E13" s="155"/>
      <c r="F13" s="159"/>
      <c r="G13" s="149"/>
      <c r="H13" s="165"/>
      <c r="I13" s="149"/>
      <c r="J13" s="165"/>
      <c r="K13" s="149"/>
      <c r="L13" s="149"/>
      <c r="M13" s="165"/>
      <c r="N13" s="149"/>
      <c r="O13" s="149"/>
      <c r="P13" s="165"/>
      <c r="Q13" s="149"/>
      <c r="R13" s="165"/>
      <c r="S13" s="149"/>
    </row>
    <row r="14" spans="1:19" s="2" customFormat="1" ht="13.5" customHeight="1">
      <c r="A14" s="159" t="s">
        <v>603</v>
      </c>
      <c r="B14" s="149"/>
      <c r="C14" s="149"/>
      <c r="D14" s="149"/>
      <c r="E14" s="107"/>
      <c r="F14" s="159">
        <v>60</v>
      </c>
      <c r="G14" s="107"/>
      <c r="H14" s="164">
        <v>4</v>
      </c>
      <c r="I14" s="107"/>
      <c r="J14" s="164">
        <v>5</v>
      </c>
      <c r="K14" s="107"/>
      <c r="L14" s="23"/>
      <c r="M14" s="164" t="s">
        <v>306</v>
      </c>
      <c r="N14" s="107"/>
      <c r="O14" s="23"/>
      <c r="P14" s="23">
        <v>2</v>
      </c>
      <c r="Q14" s="39"/>
      <c r="R14" s="164">
        <v>3</v>
      </c>
      <c r="S14" s="107"/>
    </row>
    <row r="15" spans="1:19" s="2" customFormat="1" ht="13.5" customHeight="1">
      <c r="A15" s="159" t="s">
        <v>604</v>
      </c>
      <c r="B15" s="149"/>
      <c r="C15" s="149"/>
      <c r="D15" s="149"/>
      <c r="E15" s="107"/>
      <c r="F15" s="159">
        <v>60</v>
      </c>
      <c r="G15" s="107"/>
      <c r="H15" s="164">
        <v>4</v>
      </c>
      <c r="I15" s="107"/>
      <c r="J15" s="164">
        <v>2</v>
      </c>
      <c r="K15" s="107"/>
      <c r="L15" s="23"/>
      <c r="M15" s="164" t="s">
        <v>306</v>
      </c>
      <c r="N15" s="107"/>
      <c r="O15" s="23"/>
      <c r="P15" s="23" t="s">
        <v>306</v>
      </c>
      <c r="Q15" s="39"/>
      <c r="R15" s="164">
        <v>2</v>
      </c>
      <c r="S15" s="107"/>
    </row>
    <row r="16" spans="1:19" s="2" customFormat="1" ht="13.5" customHeight="1">
      <c r="A16" s="159" t="s">
        <v>605</v>
      </c>
      <c r="B16" s="149"/>
      <c r="C16" s="149"/>
      <c r="D16" s="149"/>
      <c r="E16" s="107"/>
      <c r="F16" s="159">
        <v>30</v>
      </c>
      <c r="G16" s="107"/>
      <c r="H16" s="164">
        <v>2</v>
      </c>
      <c r="I16" s="107"/>
      <c r="J16" s="164">
        <v>1</v>
      </c>
      <c r="K16" s="107"/>
      <c r="L16" s="23"/>
      <c r="M16" s="164" t="s">
        <v>306</v>
      </c>
      <c r="N16" s="107"/>
      <c r="O16" s="23"/>
      <c r="P16" s="23" t="s">
        <v>306</v>
      </c>
      <c r="Q16" s="39"/>
      <c r="R16" s="164">
        <v>1</v>
      </c>
      <c r="S16" s="107"/>
    </row>
    <row r="17" spans="1:19" s="32" customFormat="1" ht="11.25">
      <c r="A17" s="57" t="s">
        <v>609</v>
      </c>
      <c r="B17" s="114"/>
      <c r="C17" s="114"/>
      <c r="D17" s="114"/>
      <c r="E17" s="155"/>
      <c r="F17" s="159"/>
      <c r="G17" s="149"/>
      <c r="H17" s="165"/>
      <c r="I17" s="149"/>
      <c r="J17" s="165"/>
      <c r="K17" s="149"/>
      <c r="L17" s="149"/>
      <c r="M17" s="165"/>
      <c r="N17" s="149"/>
      <c r="O17" s="149"/>
      <c r="P17" s="165"/>
      <c r="Q17" s="149"/>
      <c r="R17" s="165"/>
      <c r="S17" s="149"/>
    </row>
    <row r="18" spans="1:19" s="2" customFormat="1" ht="13.5" customHeight="1">
      <c r="A18" s="159" t="s">
        <v>635</v>
      </c>
      <c r="B18" s="149"/>
      <c r="C18" s="149"/>
      <c r="D18" s="149"/>
      <c r="E18" s="107"/>
      <c r="F18" s="159">
        <v>60</v>
      </c>
      <c r="G18" s="107"/>
      <c r="H18" s="164">
        <v>4</v>
      </c>
      <c r="I18" s="107"/>
      <c r="J18" s="164">
        <v>2</v>
      </c>
      <c r="K18" s="107"/>
      <c r="L18" s="23"/>
      <c r="M18" s="164" t="s">
        <v>306</v>
      </c>
      <c r="N18" s="107"/>
      <c r="O18" s="23"/>
      <c r="P18" s="23" t="s">
        <v>306</v>
      </c>
      <c r="Q18" s="39"/>
      <c r="R18" s="164">
        <v>2</v>
      </c>
      <c r="S18" s="107"/>
    </row>
    <row r="19" spans="1:19" s="2" customFormat="1" ht="13.5" customHeight="1">
      <c r="A19" s="159" t="s">
        <v>636</v>
      </c>
      <c r="B19" s="149"/>
      <c r="C19" s="149"/>
      <c r="D19" s="149"/>
      <c r="E19" s="107"/>
      <c r="F19" s="159">
        <v>60</v>
      </c>
      <c r="G19" s="107"/>
      <c r="H19" s="164">
        <v>4</v>
      </c>
      <c r="I19" s="107"/>
      <c r="J19" s="164">
        <v>2</v>
      </c>
      <c r="K19" s="107"/>
      <c r="L19" s="23"/>
      <c r="M19" s="164" t="s">
        <v>306</v>
      </c>
      <c r="N19" s="107"/>
      <c r="O19" s="23"/>
      <c r="P19" s="23" t="s">
        <v>306</v>
      </c>
      <c r="Q19" s="39"/>
      <c r="R19" s="164">
        <v>2</v>
      </c>
      <c r="S19" s="107"/>
    </row>
    <row r="20" spans="1:19" s="2" customFormat="1" ht="13.5" customHeight="1">
      <c r="A20" s="159" t="s">
        <v>637</v>
      </c>
      <c r="B20" s="149"/>
      <c r="C20" s="149"/>
      <c r="D20" s="149"/>
      <c r="E20" s="107"/>
      <c r="F20" s="159">
        <v>60</v>
      </c>
      <c r="G20" s="107"/>
      <c r="H20" s="164">
        <v>4</v>
      </c>
      <c r="I20" s="107"/>
      <c r="J20" s="164">
        <v>1</v>
      </c>
      <c r="K20" s="107"/>
      <c r="L20" s="23"/>
      <c r="M20" s="164" t="s">
        <v>306</v>
      </c>
      <c r="N20" s="107"/>
      <c r="O20" s="23"/>
      <c r="P20" s="23" t="s">
        <v>306</v>
      </c>
      <c r="Q20" s="39"/>
      <c r="R20" s="164">
        <v>1</v>
      </c>
      <c r="S20" s="107"/>
    </row>
    <row r="21" spans="1:19" s="32" customFormat="1" ht="11.25">
      <c r="A21" s="57" t="s">
        <v>860</v>
      </c>
      <c r="B21" s="114"/>
      <c r="C21" s="114"/>
      <c r="D21" s="114"/>
      <c r="E21" s="155"/>
      <c r="F21" s="159"/>
      <c r="G21" s="149"/>
      <c r="H21" s="165"/>
      <c r="I21" s="149"/>
      <c r="J21" s="165"/>
      <c r="K21" s="149"/>
      <c r="L21" s="149"/>
      <c r="M21" s="165"/>
      <c r="N21" s="149"/>
      <c r="O21" s="149"/>
      <c r="P21" s="165"/>
      <c r="Q21" s="149"/>
      <c r="R21" s="165"/>
      <c r="S21" s="149"/>
    </row>
    <row r="22" spans="1:19" s="2" customFormat="1" ht="13.5" customHeight="1">
      <c r="A22" s="1" t="s">
        <v>285</v>
      </c>
      <c r="B22" s="149"/>
      <c r="C22" s="149"/>
      <c r="D22" s="149"/>
      <c r="E22" s="107"/>
      <c r="F22" s="159">
        <v>60</v>
      </c>
      <c r="G22" s="107"/>
      <c r="H22" s="164">
        <v>4</v>
      </c>
      <c r="I22" s="107"/>
      <c r="J22" s="164">
        <v>20</v>
      </c>
      <c r="K22" s="107"/>
      <c r="L22" s="23"/>
      <c r="M22" s="164" t="s">
        <v>306</v>
      </c>
      <c r="N22" s="107"/>
      <c r="O22" s="23"/>
      <c r="P22" s="23" t="s">
        <v>306</v>
      </c>
      <c r="Q22" s="39"/>
      <c r="R22" s="164" t="s">
        <v>306</v>
      </c>
      <c r="S22" s="107"/>
    </row>
    <row r="23" spans="1:19" s="32" customFormat="1" ht="11.25">
      <c r="A23" s="57" t="s">
        <v>921</v>
      </c>
      <c r="B23" s="114"/>
      <c r="C23" s="114"/>
      <c r="D23" s="114"/>
      <c r="E23" s="155"/>
      <c r="F23" s="159"/>
      <c r="G23" s="149"/>
      <c r="H23" s="165"/>
      <c r="I23" s="149"/>
      <c r="J23" s="165"/>
      <c r="K23" s="149"/>
      <c r="L23" s="149"/>
      <c r="M23" s="165"/>
      <c r="N23" s="149"/>
      <c r="O23" s="149"/>
      <c r="P23" s="165"/>
      <c r="Q23" s="149"/>
      <c r="R23" s="165"/>
      <c r="S23" s="149"/>
    </row>
    <row r="24" spans="1:19" s="2" customFormat="1" ht="13.5" customHeight="1">
      <c r="A24" s="159" t="s">
        <v>946</v>
      </c>
      <c r="B24" s="149"/>
      <c r="C24" s="149"/>
      <c r="D24" s="149"/>
      <c r="E24" s="107"/>
      <c r="F24" s="159">
        <v>60</v>
      </c>
      <c r="G24" s="107"/>
      <c r="H24" s="164">
        <v>4</v>
      </c>
      <c r="I24" s="107"/>
      <c r="J24" s="164">
        <v>8</v>
      </c>
      <c r="K24" s="107"/>
      <c r="L24" s="23"/>
      <c r="M24" s="164" t="s">
        <v>306</v>
      </c>
      <c r="N24" s="107"/>
      <c r="O24" s="23"/>
      <c r="P24" s="23" t="s">
        <v>306</v>
      </c>
      <c r="Q24" s="39"/>
      <c r="R24" s="164">
        <v>8</v>
      </c>
      <c r="S24" s="107"/>
    </row>
    <row r="25" spans="1:19" s="2" customFormat="1" ht="13.5" customHeight="1">
      <c r="A25" s="159" t="s">
        <v>947</v>
      </c>
      <c r="B25" s="149"/>
      <c r="C25" s="149"/>
      <c r="D25" s="149"/>
      <c r="E25" s="107"/>
      <c r="F25" s="159">
        <v>60</v>
      </c>
      <c r="G25" s="107"/>
      <c r="H25" s="164">
        <v>4</v>
      </c>
      <c r="I25" s="107"/>
      <c r="J25" s="164">
        <v>8</v>
      </c>
      <c r="K25" s="107"/>
      <c r="L25" s="23"/>
      <c r="M25" s="164" t="s">
        <v>306</v>
      </c>
      <c r="N25" s="107"/>
      <c r="O25" s="23"/>
      <c r="P25" s="23" t="s">
        <v>306</v>
      </c>
      <c r="Q25" s="39"/>
      <c r="R25" s="164">
        <v>8</v>
      </c>
      <c r="S25" s="107"/>
    </row>
    <row r="26" spans="1:19" s="32" customFormat="1" ht="11.25">
      <c r="A26" s="57" t="s">
        <v>949</v>
      </c>
      <c r="B26" s="114"/>
      <c r="C26" s="114"/>
      <c r="D26" s="114"/>
      <c r="E26" s="155"/>
      <c r="F26" s="159"/>
      <c r="G26" s="149"/>
      <c r="H26" s="165"/>
      <c r="I26" s="149"/>
      <c r="J26" s="165"/>
      <c r="K26" s="149"/>
      <c r="L26" s="149"/>
      <c r="M26" s="165"/>
      <c r="N26" s="149"/>
      <c r="O26" s="149"/>
      <c r="P26" s="165"/>
      <c r="Q26" s="149"/>
      <c r="R26" s="165"/>
      <c r="S26" s="149"/>
    </row>
    <row r="27" spans="1:19" s="2" customFormat="1" ht="13.5" customHeight="1">
      <c r="A27" s="159" t="s">
        <v>975</v>
      </c>
      <c r="B27" s="149"/>
      <c r="C27" s="149"/>
      <c r="D27" s="149"/>
      <c r="E27" s="107"/>
      <c r="F27" s="159">
        <v>60</v>
      </c>
      <c r="G27" s="107"/>
      <c r="H27" s="164">
        <v>4</v>
      </c>
      <c r="I27" s="107"/>
      <c r="J27" s="164">
        <v>3</v>
      </c>
      <c r="K27" s="107"/>
      <c r="L27" s="23"/>
      <c r="M27" s="164" t="s">
        <v>306</v>
      </c>
      <c r="N27" s="107"/>
      <c r="O27" s="23"/>
      <c r="P27" s="23" t="s">
        <v>306</v>
      </c>
      <c r="Q27" s="39"/>
      <c r="R27" s="164">
        <v>3</v>
      </c>
      <c r="S27" s="107"/>
    </row>
    <row r="28" spans="1:19" s="32" customFormat="1" ht="11.25">
      <c r="A28" s="57" t="s">
        <v>989</v>
      </c>
      <c r="B28" s="114"/>
      <c r="C28" s="114"/>
      <c r="D28" s="114"/>
      <c r="E28" s="155"/>
      <c r="F28" s="159"/>
      <c r="G28" s="149"/>
      <c r="H28" s="165"/>
      <c r="I28" s="149"/>
      <c r="J28" s="165"/>
      <c r="K28" s="149"/>
      <c r="L28" s="149"/>
      <c r="M28" s="165"/>
      <c r="N28" s="149"/>
      <c r="O28" s="149"/>
      <c r="P28" s="165"/>
      <c r="Q28" s="149"/>
      <c r="R28" s="165"/>
      <c r="S28" s="149"/>
    </row>
    <row r="29" spans="1:19" s="2" customFormat="1" ht="13.5" customHeight="1">
      <c r="A29" s="159" t="s">
        <v>993</v>
      </c>
      <c r="B29" s="149"/>
      <c r="C29" s="149"/>
      <c r="D29" s="149"/>
      <c r="E29" s="107"/>
      <c r="F29" s="159">
        <v>60</v>
      </c>
      <c r="G29" s="107"/>
      <c r="H29" s="164">
        <v>4</v>
      </c>
      <c r="I29" s="107"/>
      <c r="J29" s="164">
        <v>5</v>
      </c>
      <c r="K29" s="107"/>
      <c r="L29" s="23"/>
      <c r="M29" s="164">
        <v>0</v>
      </c>
      <c r="N29" s="107"/>
      <c r="O29" s="23"/>
      <c r="P29" s="23">
        <v>2</v>
      </c>
      <c r="Q29" s="39"/>
      <c r="R29" s="164">
        <v>3</v>
      </c>
      <c r="S29" s="107"/>
    </row>
    <row r="30" spans="1:19" s="32" customFormat="1" ht="11.25">
      <c r="A30" s="57" t="s">
        <v>176</v>
      </c>
      <c r="B30" s="114"/>
      <c r="C30" s="114"/>
      <c r="D30" s="114"/>
      <c r="E30" s="155"/>
      <c r="F30" s="159"/>
      <c r="G30" s="149"/>
      <c r="H30" s="165"/>
      <c r="I30" s="149"/>
      <c r="J30" s="165"/>
      <c r="K30" s="149"/>
      <c r="L30" s="149"/>
      <c r="M30" s="165"/>
      <c r="N30" s="149"/>
      <c r="O30" s="149"/>
      <c r="P30" s="165"/>
      <c r="Q30" s="149"/>
      <c r="R30" s="165"/>
      <c r="S30" s="149"/>
    </row>
    <row r="31" spans="1:19" s="2" customFormat="1" ht="13.5" customHeight="1">
      <c r="A31" s="159" t="s">
        <v>284</v>
      </c>
      <c r="B31" s="149"/>
      <c r="C31" s="149"/>
      <c r="D31" s="149"/>
      <c r="E31" s="107"/>
      <c r="F31" s="159">
        <v>60</v>
      </c>
      <c r="G31" s="107"/>
      <c r="H31" s="164">
        <v>4</v>
      </c>
      <c r="I31" s="107"/>
      <c r="J31" s="164">
        <v>8</v>
      </c>
      <c r="K31" s="107"/>
      <c r="L31" s="23"/>
      <c r="M31" s="164" t="s">
        <v>306</v>
      </c>
      <c r="N31" s="107"/>
      <c r="O31" s="23"/>
      <c r="P31" s="23" t="s">
        <v>306</v>
      </c>
      <c r="Q31" s="39"/>
      <c r="R31" s="164">
        <v>8</v>
      </c>
      <c r="S31" s="107"/>
    </row>
    <row r="32" spans="1:19" s="32" customFormat="1" ht="11.25">
      <c r="A32" s="57" t="s">
        <v>1022</v>
      </c>
      <c r="B32" s="114"/>
      <c r="C32" s="114"/>
      <c r="D32" s="114"/>
      <c r="E32" s="155"/>
      <c r="F32" s="159"/>
      <c r="G32" s="149"/>
      <c r="H32" s="165"/>
      <c r="I32" s="149"/>
      <c r="J32" s="165"/>
      <c r="K32" s="149"/>
      <c r="L32" s="149"/>
      <c r="M32" s="165"/>
      <c r="N32" s="149"/>
      <c r="O32" s="149"/>
      <c r="P32" s="165"/>
      <c r="Q32" s="149"/>
      <c r="R32" s="165"/>
      <c r="S32" s="149"/>
    </row>
    <row r="33" spans="1:19" s="2" customFormat="1" ht="13.5" customHeight="1">
      <c r="A33" s="159" t="s">
        <v>1067</v>
      </c>
      <c r="B33" s="149"/>
      <c r="C33" s="149"/>
      <c r="D33" s="149"/>
      <c r="E33" s="107"/>
      <c r="F33" s="159">
        <v>30</v>
      </c>
      <c r="G33" s="107"/>
      <c r="H33" s="164">
        <v>2</v>
      </c>
      <c r="I33" s="107"/>
      <c r="J33" s="164">
        <v>1</v>
      </c>
      <c r="K33" s="107"/>
      <c r="L33" s="23"/>
      <c r="M33" s="164" t="s">
        <v>306</v>
      </c>
      <c r="N33" s="107"/>
      <c r="O33" s="23"/>
      <c r="P33" s="23" t="s">
        <v>306</v>
      </c>
      <c r="Q33" s="39"/>
      <c r="R33" s="164">
        <v>1</v>
      </c>
      <c r="S33" s="107"/>
    </row>
  </sheetData>
  <sheetProtection password="CEFE" sheet="1"/>
  <mergeCells count="13">
    <mergeCell ref="A4:S5"/>
    <mergeCell ref="R6:S6"/>
    <mergeCell ref="A6:E6"/>
    <mergeCell ref="F6:G6"/>
    <mergeCell ref="H6:I6"/>
    <mergeCell ref="J6:K6"/>
    <mergeCell ref="M6:N6"/>
    <mergeCell ref="A1:S1"/>
    <mergeCell ref="A2:S2"/>
    <mergeCell ref="R3:S3"/>
    <mergeCell ref="P3:Q3"/>
    <mergeCell ref="E3:O3"/>
    <mergeCell ref="A3:D3"/>
  </mergeCells>
  <conditionalFormatting sqref="J9:K10 J12:K12 J14:K16 J24:K25 J31:K31 J33:K33 J22:K22 J18:K20 J27:K29">
    <cfRule type="cellIs" priority="1" dxfId="0" operator="notEqual" stopIfTrue="1">
      <formula>M9+P9+R9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5.8515625" style="26" customWidth="1"/>
    <col min="7" max="7" width="5.8515625" style="0" customWidth="1"/>
    <col min="8" max="8" width="5.57421875" style="26" customWidth="1"/>
    <col min="9" max="9" width="7.421875" style="0" customWidth="1"/>
    <col min="10" max="10" width="5.57421875" style="26" customWidth="1"/>
    <col min="11" max="11" width="6.421875" style="0" customWidth="1"/>
    <col min="12" max="12" width="2.421875" style="0" customWidth="1"/>
    <col min="13" max="13" width="5.8515625" style="26" customWidth="1"/>
    <col min="14" max="14" width="5.28125" style="0" customWidth="1"/>
    <col min="15" max="15" width="5.57421875" style="0" customWidth="1"/>
    <col min="16" max="16" width="10.421875" style="26" customWidth="1"/>
    <col min="17" max="17" width="4.140625" style="0" customWidth="1"/>
    <col min="18" max="18" width="6.8515625" style="26" customWidth="1"/>
    <col min="19" max="19" width="5.42187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62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398" t="s">
        <v>74</v>
      </c>
      <c r="Q3" s="399"/>
      <c r="R3" s="396" t="s">
        <v>301</v>
      </c>
      <c r="S3" s="397"/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ht="13.5" thickBot="1">
      <c r="A6" s="411" t="s">
        <v>64</v>
      </c>
      <c r="B6" s="412"/>
      <c r="C6" s="412"/>
      <c r="D6" s="412"/>
      <c r="E6" s="413"/>
      <c r="F6" s="471" t="s">
        <v>59</v>
      </c>
      <c r="G6" s="471"/>
      <c r="H6" s="471" t="s">
        <v>65</v>
      </c>
      <c r="I6" s="471"/>
      <c r="J6" s="471" t="s">
        <v>66</v>
      </c>
      <c r="K6" s="471"/>
      <c r="L6" s="10"/>
      <c r="M6" s="471" t="s">
        <v>128</v>
      </c>
      <c r="N6" s="471"/>
      <c r="O6" s="10"/>
      <c r="P6" s="148" t="s">
        <v>63</v>
      </c>
      <c r="Q6" s="10"/>
      <c r="R6" s="471" t="s">
        <v>20</v>
      </c>
      <c r="S6" s="471"/>
    </row>
    <row r="7" spans="1:20" ht="13.5" thickBot="1">
      <c r="A7" s="163"/>
      <c r="B7" s="166"/>
      <c r="C7" s="166"/>
      <c r="D7" s="166"/>
      <c r="E7" s="167" t="s">
        <v>261</v>
      </c>
      <c r="F7" s="161">
        <f>SUM(F8:F125)</f>
        <v>4675</v>
      </c>
      <c r="G7" s="29"/>
      <c r="H7" s="161">
        <f>SUM(H8:H125)</f>
        <v>311.6</v>
      </c>
      <c r="I7" s="29"/>
      <c r="J7" s="161">
        <f>SUM(J8:J125)</f>
        <v>3662</v>
      </c>
      <c r="K7" s="29"/>
      <c r="L7" s="31"/>
      <c r="M7" s="161">
        <f>SUM(M8:M125)</f>
        <v>754</v>
      </c>
      <c r="N7" s="29"/>
      <c r="O7" s="31"/>
      <c r="P7" s="161">
        <f>SUM(P8:P125)</f>
        <v>1168</v>
      </c>
      <c r="Q7" s="31"/>
      <c r="R7" s="161">
        <f>SUM(R8:R125)</f>
        <v>1740</v>
      </c>
      <c r="S7" s="29"/>
      <c r="T7" s="2"/>
    </row>
    <row r="8" spans="1:20" s="32" customFormat="1" ht="11.25">
      <c r="A8" s="57" t="s">
        <v>153</v>
      </c>
      <c r="B8" s="114"/>
      <c r="C8" s="114"/>
      <c r="D8" s="114"/>
      <c r="E8" s="155"/>
      <c r="F8" s="164"/>
      <c r="G8" s="149"/>
      <c r="H8" s="165"/>
      <c r="I8" s="149"/>
      <c r="J8" s="165"/>
      <c r="K8" s="149"/>
      <c r="L8" s="149"/>
      <c r="M8" s="165"/>
      <c r="N8" s="149"/>
      <c r="O8" s="149"/>
      <c r="P8" s="165"/>
      <c r="Q8" s="149"/>
      <c r="R8" s="165"/>
      <c r="S8" s="149"/>
      <c r="T8" s="2"/>
    </row>
    <row r="9" spans="1:19" s="2" customFormat="1" ht="13.5" customHeight="1">
      <c r="A9" s="159" t="s">
        <v>328</v>
      </c>
      <c r="B9" s="149"/>
      <c r="C9" s="149"/>
      <c r="D9" s="149"/>
      <c r="E9" s="107"/>
      <c r="F9" s="164">
        <v>60</v>
      </c>
      <c r="G9" s="107"/>
      <c r="H9" s="164">
        <v>4</v>
      </c>
      <c r="I9" s="107"/>
      <c r="J9" s="164">
        <v>56</v>
      </c>
      <c r="K9" s="107"/>
      <c r="L9" s="23"/>
      <c r="M9" s="164">
        <v>3</v>
      </c>
      <c r="N9" s="107"/>
      <c r="O9" s="23"/>
      <c r="P9" s="23">
        <v>12</v>
      </c>
      <c r="Q9" s="39"/>
      <c r="R9" s="164">
        <v>41</v>
      </c>
      <c r="S9" s="107"/>
    </row>
    <row r="10" spans="1:19" s="2" customFormat="1" ht="13.5" customHeight="1">
      <c r="A10" s="159" t="s">
        <v>329</v>
      </c>
      <c r="B10" s="149"/>
      <c r="C10" s="149"/>
      <c r="D10" s="149"/>
      <c r="E10" s="107"/>
      <c r="F10" s="164">
        <v>60</v>
      </c>
      <c r="G10" s="107"/>
      <c r="H10" s="164">
        <v>4</v>
      </c>
      <c r="I10" s="107"/>
      <c r="J10" s="164">
        <v>77</v>
      </c>
      <c r="K10" s="107"/>
      <c r="L10" s="23"/>
      <c r="M10" s="164">
        <v>9</v>
      </c>
      <c r="N10" s="107"/>
      <c r="O10" s="23"/>
      <c r="P10" s="23">
        <v>8</v>
      </c>
      <c r="Q10" s="39"/>
      <c r="R10" s="164">
        <v>60</v>
      </c>
      <c r="S10" s="107"/>
    </row>
    <row r="11" spans="1:19" s="2" customFormat="1" ht="13.5" customHeight="1">
      <c r="A11" s="159" t="s">
        <v>330</v>
      </c>
      <c r="B11" s="149"/>
      <c r="C11" s="149"/>
      <c r="D11" s="149"/>
      <c r="E11" s="107"/>
      <c r="F11" s="164">
        <v>60</v>
      </c>
      <c r="G11" s="107"/>
      <c r="H11" s="164">
        <v>4</v>
      </c>
      <c r="I11" s="107"/>
      <c r="J11" s="164">
        <v>71</v>
      </c>
      <c r="K11" s="107"/>
      <c r="L11" s="23"/>
      <c r="M11" s="164">
        <v>7</v>
      </c>
      <c r="N11" s="107"/>
      <c r="O11" s="23"/>
      <c r="P11" s="23">
        <v>6</v>
      </c>
      <c r="Q11" s="39"/>
      <c r="R11" s="164">
        <v>58</v>
      </c>
      <c r="S11" s="107"/>
    </row>
    <row r="12" spans="1:20" s="32" customFormat="1" ht="11.25">
      <c r="A12" s="57" t="s">
        <v>335</v>
      </c>
      <c r="B12" s="114"/>
      <c r="C12" s="114"/>
      <c r="D12" s="114"/>
      <c r="E12" s="155"/>
      <c r="F12" s="164"/>
      <c r="G12" s="149"/>
      <c r="H12" s="165"/>
      <c r="I12" s="149"/>
      <c r="J12" s="165"/>
      <c r="K12" s="149"/>
      <c r="L12" s="149"/>
      <c r="M12" s="165"/>
      <c r="N12" s="149"/>
      <c r="O12" s="149"/>
      <c r="P12" s="165"/>
      <c r="Q12" s="149"/>
      <c r="R12" s="165"/>
      <c r="S12" s="149"/>
      <c r="T12" s="2"/>
    </row>
    <row r="13" spans="1:19" s="2" customFormat="1" ht="13.5" customHeight="1">
      <c r="A13" s="159" t="s">
        <v>344</v>
      </c>
      <c r="B13" s="149"/>
      <c r="C13" s="149"/>
      <c r="D13" s="149"/>
      <c r="E13" s="107"/>
      <c r="F13" s="164">
        <v>60</v>
      </c>
      <c r="G13" s="107"/>
      <c r="H13" s="164">
        <v>4</v>
      </c>
      <c r="I13" s="107"/>
      <c r="J13" s="164">
        <v>71</v>
      </c>
      <c r="K13" s="107"/>
      <c r="L13" s="23"/>
      <c r="M13" s="164">
        <v>27</v>
      </c>
      <c r="N13" s="107"/>
      <c r="O13" s="23"/>
      <c r="P13" s="23">
        <v>12</v>
      </c>
      <c r="Q13" s="39"/>
      <c r="R13" s="164">
        <v>32</v>
      </c>
      <c r="S13" s="107"/>
    </row>
    <row r="14" spans="1:19" s="2" customFormat="1" ht="13.5" customHeight="1">
      <c r="A14" s="159" t="s">
        <v>345</v>
      </c>
      <c r="B14" s="149"/>
      <c r="C14" s="149"/>
      <c r="D14" s="149"/>
      <c r="E14" s="107"/>
      <c r="F14" s="164">
        <v>60</v>
      </c>
      <c r="G14" s="107"/>
      <c r="H14" s="164">
        <v>4</v>
      </c>
      <c r="I14" s="107"/>
      <c r="J14" s="164">
        <v>70</v>
      </c>
      <c r="K14" s="107"/>
      <c r="L14" s="23"/>
      <c r="M14" s="164">
        <v>21</v>
      </c>
      <c r="N14" s="107"/>
      <c r="O14" s="23"/>
      <c r="P14" s="23">
        <v>9</v>
      </c>
      <c r="Q14" s="39"/>
      <c r="R14" s="164">
        <v>40</v>
      </c>
      <c r="S14" s="107"/>
    </row>
    <row r="15" spans="1:19" s="2" customFormat="1" ht="13.5" customHeight="1">
      <c r="A15" s="159" t="s">
        <v>346</v>
      </c>
      <c r="B15" s="149"/>
      <c r="C15" s="149"/>
      <c r="D15" s="149"/>
      <c r="E15" s="107"/>
      <c r="F15" s="164">
        <v>60</v>
      </c>
      <c r="G15" s="107"/>
      <c r="H15" s="164">
        <v>4</v>
      </c>
      <c r="I15" s="107"/>
      <c r="J15" s="164">
        <v>77</v>
      </c>
      <c r="K15" s="107"/>
      <c r="L15" s="23"/>
      <c r="M15" s="164">
        <v>16</v>
      </c>
      <c r="N15" s="107"/>
      <c r="O15" s="23"/>
      <c r="P15" s="23">
        <v>19</v>
      </c>
      <c r="Q15" s="39"/>
      <c r="R15" s="164">
        <v>42</v>
      </c>
      <c r="S15" s="107"/>
    </row>
    <row r="16" spans="1:20" s="32" customFormat="1" ht="11.25">
      <c r="A16" s="57" t="s">
        <v>155</v>
      </c>
      <c r="B16" s="114"/>
      <c r="C16" s="114"/>
      <c r="D16" s="114"/>
      <c r="E16" s="155"/>
      <c r="F16" s="164"/>
      <c r="G16" s="149"/>
      <c r="H16" s="165"/>
      <c r="I16" s="149"/>
      <c r="J16" s="165"/>
      <c r="K16" s="149"/>
      <c r="L16" s="149"/>
      <c r="M16" s="165"/>
      <c r="N16" s="149"/>
      <c r="O16" s="149"/>
      <c r="P16" s="165"/>
      <c r="Q16" s="149"/>
      <c r="R16" s="165"/>
      <c r="S16" s="149"/>
      <c r="T16" s="2"/>
    </row>
    <row r="17" spans="1:19" s="2" customFormat="1" ht="13.5" customHeight="1">
      <c r="A17" s="159" t="s">
        <v>387</v>
      </c>
      <c r="B17" s="149"/>
      <c r="C17" s="149"/>
      <c r="D17" s="149"/>
      <c r="E17" s="107"/>
      <c r="F17" s="164">
        <v>60</v>
      </c>
      <c r="G17" s="107"/>
      <c r="H17" s="164">
        <v>4</v>
      </c>
      <c r="I17" s="107"/>
      <c r="J17" s="164">
        <v>9</v>
      </c>
      <c r="K17" s="107"/>
      <c r="L17" s="23"/>
      <c r="M17" s="164">
        <v>5</v>
      </c>
      <c r="N17" s="107"/>
      <c r="O17" s="23"/>
      <c r="P17" s="23">
        <v>3</v>
      </c>
      <c r="Q17" s="39"/>
      <c r="R17" s="164">
        <v>1</v>
      </c>
      <c r="S17" s="107"/>
    </row>
    <row r="18" spans="1:19" s="2" customFormat="1" ht="13.5" customHeight="1">
      <c r="A18" s="159" t="s">
        <v>388</v>
      </c>
      <c r="B18" s="149"/>
      <c r="C18" s="149"/>
      <c r="D18" s="149"/>
      <c r="E18" s="107"/>
      <c r="F18" s="164">
        <v>60</v>
      </c>
      <c r="G18" s="107"/>
      <c r="H18" s="164">
        <v>4</v>
      </c>
      <c r="I18" s="107"/>
      <c r="J18" s="164">
        <v>1</v>
      </c>
      <c r="K18" s="107"/>
      <c r="L18" s="23"/>
      <c r="M18" s="164" t="s">
        <v>306</v>
      </c>
      <c r="N18" s="107"/>
      <c r="O18" s="23"/>
      <c r="P18" s="23" t="s">
        <v>306</v>
      </c>
      <c r="Q18" s="39"/>
      <c r="R18" s="164">
        <v>1</v>
      </c>
      <c r="S18" s="107"/>
    </row>
    <row r="19" spans="1:19" s="2" customFormat="1" ht="13.5" customHeight="1">
      <c r="A19" s="159" t="s">
        <v>389</v>
      </c>
      <c r="B19" s="149"/>
      <c r="C19" s="149"/>
      <c r="D19" s="149"/>
      <c r="E19" s="107"/>
      <c r="F19" s="164">
        <v>60</v>
      </c>
      <c r="G19" s="107"/>
      <c r="H19" s="164">
        <v>4</v>
      </c>
      <c r="I19" s="107"/>
      <c r="J19" s="164">
        <v>61</v>
      </c>
      <c r="K19" s="107"/>
      <c r="L19" s="23"/>
      <c r="M19" s="164">
        <v>5</v>
      </c>
      <c r="N19" s="107"/>
      <c r="O19" s="23"/>
      <c r="P19" s="23">
        <v>3</v>
      </c>
      <c r="Q19" s="39"/>
      <c r="R19" s="164">
        <v>53</v>
      </c>
      <c r="S19" s="107"/>
    </row>
    <row r="20" spans="1:19" s="2" customFormat="1" ht="13.5" customHeight="1">
      <c r="A20" s="159" t="s">
        <v>390</v>
      </c>
      <c r="B20" s="149"/>
      <c r="C20" s="149"/>
      <c r="D20" s="149"/>
      <c r="E20" s="107"/>
      <c r="F20" s="164">
        <v>60</v>
      </c>
      <c r="G20" s="107"/>
      <c r="H20" s="164">
        <v>4</v>
      </c>
      <c r="I20" s="107"/>
      <c r="J20" s="164">
        <v>2</v>
      </c>
      <c r="K20" s="107"/>
      <c r="L20" s="23"/>
      <c r="M20" s="164" t="s">
        <v>306</v>
      </c>
      <c r="N20" s="107"/>
      <c r="O20" s="23"/>
      <c r="P20" s="23" t="s">
        <v>306</v>
      </c>
      <c r="Q20" s="39"/>
      <c r="R20" s="164">
        <v>2</v>
      </c>
      <c r="S20" s="107"/>
    </row>
    <row r="21" spans="1:20" s="32" customFormat="1" ht="11.25">
      <c r="A21" s="57" t="s">
        <v>162</v>
      </c>
      <c r="B21" s="114"/>
      <c r="C21" s="114"/>
      <c r="D21" s="114"/>
      <c r="E21" s="155"/>
      <c r="F21" s="164"/>
      <c r="G21" s="149"/>
      <c r="H21" s="165"/>
      <c r="I21" s="149"/>
      <c r="J21" s="165"/>
      <c r="K21" s="149"/>
      <c r="L21" s="149"/>
      <c r="M21" s="165"/>
      <c r="N21" s="149"/>
      <c r="O21" s="149"/>
      <c r="P21" s="165"/>
      <c r="Q21" s="149"/>
      <c r="R21" s="165"/>
      <c r="S21" s="149"/>
      <c r="T21" s="2"/>
    </row>
    <row r="22" spans="1:19" s="2" customFormat="1" ht="13.5" customHeight="1">
      <c r="A22" s="159" t="s">
        <v>445</v>
      </c>
      <c r="B22" s="149"/>
      <c r="C22" s="149"/>
      <c r="D22" s="149"/>
      <c r="E22" s="107"/>
      <c r="F22" s="164">
        <v>90</v>
      </c>
      <c r="G22" s="107"/>
      <c r="H22" s="164">
        <v>6</v>
      </c>
      <c r="I22" s="107"/>
      <c r="J22" s="164">
        <v>56</v>
      </c>
      <c r="K22" s="107"/>
      <c r="L22" s="23"/>
      <c r="M22" s="164">
        <v>7</v>
      </c>
      <c r="N22" s="107"/>
      <c r="O22" s="23"/>
      <c r="P22" s="23">
        <v>10</v>
      </c>
      <c r="Q22" s="39"/>
      <c r="R22" s="164">
        <v>39</v>
      </c>
      <c r="S22" s="107"/>
    </row>
    <row r="23" spans="1:20" s="32" customFormat="1" ht="11.25">
      <c r="A23" s="57" t="s">
        <v>163</v>
      </c>
      <c r="B23" s="114"/>
      <c r="C23" s="114"/>
      <c r="D23" s="114"/>
      <c r="E23" s="155"/>
      <c r="F23" s="164"/>
      <c r="G23" s="149"/>
      <c r="H23" s="165"/>
      <c r="I23" s="149"/>
      <c r="J23" s="165"/>
      <c r="K23" s="149"/>
      <c r="L23" s="149"/>
      <c r="M23" s="165"/>
      <c r="N23" s="149"/>
      <c r="O23" s="149"/>
      <c r="P23" s="165"/>
      <c r="Q23" s="149"/>
      <c r="R23" s="165"/>
      <c r="S23" s="149"/>
      <c r="T23" s="2"/>
    </row>
    <row r="24" spans="1:19" s="2" customFormat="1" ht="13.5" customHeight="1">
      <c r="A24" s="159" t="s">
        <v>470</v>
      </c>
      <c r="B24" s="149"/>
      <c r="C24" s="149"/>
      <c r="D24" s="149"/>
      <c r="E24" s="107"/>
      <c r="F24" s="164">
        <v>60</v>
      </c>
      <c r="G24" s="107"/>
      <c r="H24" s="164">
        <v>4</v>
      </c>
      <c r="I24" s="107"/>
      <c r="J24" s="164">
        <v>12</v>
      </c>
      <c r="K24" s="107"/>
      <c r="L24" s="23"/>
      <c r="M24" s="164" t="s">
        <v>306</v>
      </c>
      <c r="N24" s="107"/>
      <c r="O24" s="23"/>
      <c r="P24" s="23">
        <v>1</v>
      </c>
      <c r="Q24" s="39"/>
      <c r="R24" s="164">
        <v>11</v>
      </c>
      <c r="S24" s="107"/>
    </row>
    <row r="25" spans="1:19" s="2" customFormat="1" ht="13.5" customHeight="1">
      <c r="A25" s="159" t="s">
        <v>471</v>
      </c>
      <c r="B25" s="149"/>
      <c r="C25" s="149"/>
      <c r="D25" s="149"/>
      <c r="E25" s="107"/>
      <c r="F25" s="164">
        <v>60</v>
      </c>
      <c r="G25" s="107"/>
      <c r="H25" s="164">
        <v>4</v>
      </c>
      <c r="I25" s="107"/>
      <c r="J25" s="164">
        <v>12</v>
      </c>
      <c r="K25" s="107"/>
      <c r="L25" s="23"/>
      <c r="M25" s="164">
        <v>1</v>
      </c>
      <c r="N25" s="107"/>
      <c r="O25" s="23"/>
      <c r="P25" s="23">
        <v>2</v>
      </c>
      <c r="Q25" s="39"/>
      <c r="R25" s="164">
        <v>9</v>
      </c>
      <c r="S25" s="107"/>
    </row>
    <row r="26" spans="1:19" s="2" customFormat="1" ht="13.5" customHeight="1">
      <c r="A26" s="159" t="s">
        <v>472</v>
      </c>
      <c r="B26" s="149"/>
      <c r="C26" s="149"/>
      <c r="D26" s="149"/>
      <c r="E26" s="107"/>
      <c r="F26" s="164">
        <v>60</v>
      </c>
      <c r="G26" s="107"/>
      <c r="H26" s="164">
        <v>4</v>
      </c>
      <c r="I26" s="107"/>
      <c r="J26" s="164">
        <v>26</v>
      </c>
      <c r="K26" s="107"/>
      <c r="L26" s="23"/>
      <c r="M26" s="164">
        <v>6</v>
      </c>
      <c r="N26" s="107"/>
      <c r="O26" s="23"/>
      <c r="P26" s="23">
        <v>9</v>
      </c>
      <c r="Q26" s="39"/>
      <c r="R26" s="164">
        <v>11</v>
      </c>
      <c r="S26" s="107"/>
    </row>
    <row r="27" spans="1:20" s="32" customFormat="1" ht="11.25">
      <c r="A27" s="57" t="s">
        <v>475</v>
      </c>
      <c r="B27" s="114"/>
      <c r="C27" s="114"/>
      <c r="D27" s="114"/>
      <c r="E27" s="155"/>
      <c r="F27" s="164"/>
      <c r="G27" s="149"/>
      <c r="H27" s="165"/>
      <c r="I27" s="149"/>
      <c r="J27" s="165"/>
      <c r="K27" s="149"/>
      <c r="L27" s="149"/>
      <c r="M27" s="165"/>
      <c r="N27" s="149"/>
      <c r="O27" s="149"/>
      <c r="P27" s="165"/>
      <c r="Q27" s="149"/>
      <c r="R27" s="165"/>
      <c r="S27" s="149"/>
      <c r="T27" s="2"/>
    </row>
    <row r="28" spans="1:19" s="2" customFormat="1" ht="13.5" customHeight="1">
      <c r="A28" s="159" t="s">
        <v>481</v>
      </c>
      <c r="B28" s="149"/>
      <c r="C28" s="149"/>
      <c r="D28" s="149"/>
      <c r="E28" s="107"/>
      <c r="F28" s="164">
        <v>60</v>
      </c>
      <c r="G28" s="107"/>
      <c r="H28" s="164">
        <v>4</v>
      </c>
      <c r="I28" s="107"/>
      <c r="J28" s="164">
        <v>88</v>
      </c>
      <c r="K28" s="107"/>
      <c r="L28" s="23"/>
      <c r="M28" s="164">
        <v>21</v>
      </c>
      <c r="N28" s="107"/>
      <c r="O28" s="23"/>
      <c r="P28" s="23">
        <v>22</v>
      </c>
      <c r="Q28" s="39"/>
      <c r="R28" s="164">
        <v>45</v>
      </c>
      <c r="S28" s="107"/>
    </row>
    <row r="29" spans="1:19" s="2" customFormat="1" ht="13.5" customHeight="1">
      <c r="A29" s="159" t="s">
        <v>482</v>
      </c>
      <c r="B29" s="149"/>
      <c r="C29" s="149"/>
      <c r="D29" s="149"/>
      <c r="E29" s="107"/>
      <c r="F29" s="164">
        <v>60</v>
      </c>
      <c r="G29" s="107"/>
      <c r="H29" s="164">
        <v>4</v>
      </c>
      <c r="I29" s="107"/>
      <c r="J29" s="164">
        <v>68</v>
      </c>
      <c r="K29" s="107"/>
      <c r="L29" s="23"/>
      <c r="M29" s="164">
        <v>26</v>
      </c>
      <c r="N29" s="107"/>
      <c r="O29" s="23"/>
      <c r="P29" s="23">
        <v>18</v>
      </c>
      <c r="Q29" s="39"/>
      <c r="R29" s="164">
        <v>24</v>
      </c>
      <c r="S29" s="107"/>
    </row>
    <row r="30" spans="1:19" s="2" customFormat="1" ht="13.5" customHeight="1">
      <c r="A30" s="159" t="s">
        <v>483</v>
      </c>
      <c r="B30" s="149"/>
      <c r="C30" s="149"/>
      <c r="D30" s="149"/>
      <c r="E30" s="107"/>
      <c r="F30" s="164">
        <v>60</v>
      </c>
      <c r="G30" s="107"/>
      <c r="H30" s="164">
        <v>4</v>
      </c>
      <c r="I30" s="107"/>
      <c r="J30" s="164">
        <v>41</v>
      </c>
      <c r="K30" s="107"/>
      <c r="L30" s="23"/>
      <c r="M30" s="164">
        <v>11</v>
      </c>
      <c r="N30" s="107"/>
      <c r="O30" s="23"/>
      <c r="P30" s="23">
        <v>22</v>
      </c>
      <c r="Q30" s="39"/>
      <c r="R30" s="164">
        <v>8</v>
      </c>
      <c r="S30" s="107"/>
    </row>
    <row r="31" spans="1:20" s="32" customFormat="1" ht="11.25">
      <c r="A31" s="57" t="s">
        <v>164</v>
      </c>
      <c r="B31" s="114"/>
      <c r="C31" s="114"/>
      <c r="D31" s="114"/>
      <c r="E31" s="155"/>
      <c r="F31" s="164"/>
      <c r="G31" s="149"/>
      <c r="H31" s="165"/>
      <c r="I31" s="149"/>
      <c r="J31" s="165"/>
      <c r="K31" s="149"/>
      <c r="L31" s="149"/>
      <c r="M31" s="165"/>
      <c r="N31" s="149"/>
      <c r="O31" s="149"/>
      <c r="P31" s="165"/>
      <c r="Q31" s="149"/>
      <c r="R31" s="165"/>
      <c r="S31" s="149"/>
      <c r="T31" s="2"/>
    </row>
    <row r="32" spans="1:19" s="2" customFormat="1" ht="13.5" customHeight="1">
      <c r="A32" s="159" t="s">
        <v>511</v>
      </c>
      <c r="B32" s="149"/>
      <c r="C32" s="149"/>
      <c r="D32" s="149"/>
      <c r="E32" s="107"/>
      <c r="F32" s="164">
        <v>15</v>
      </c>
      <c r="G32" s="107"/>
      <c r="H32" s="164">
        <v>1</v>
      </c>
      <c r="I32" s="107"/>
      <c r="J32" s="164" t="s">
        <v>306</v>
      </c>
      <c r="K32" s="107"/>
      <c r="L32" s="23"/>
      <c r="M32" s="164" t="s">
        <v>306</v>
      </c>
      <c r="N32" s="107"/>
      <c r="O32" s="23"/>
      <c r="P32" s="23" t="s">
        <v>306</v>
      </c>
      <c r="Q32" s="39"/>
      <c r="R32" s="164" t="s">
        <v>306</v>
      </c>
      <c r="S32" s="107"/>
    </row>
    <row r="33" spans="1:20" s="32" customFormat="1" ht="11.25">
      <c r="A33" s="57" t="s">
        <v>523</v>
      </c>
      <c r="B33" s="114"/>
      <c r="C33" s="114"/>
      <c r="D33" s="114"/>
      <c r="E33" s="155"/>
      <c r="F33" s="164"/>
      <c r="G33" s="149"/>
      <c r="H33" s="165"/>
      <c r="I33" s="149"/>
      <c r="J33" s="165"/>
      <c r="K33" s="149"/>
      <c r="L33" s="149"/>
      <c r="M33" s="165"/>
      <c r="N33" s="149"/>
      <c r="O33" s="149"/>
      <c r="P33" s="165"/>
      <c r="Q33" s="149"/>
      <c r="R33" s="165"/>
      <c r="S33" s="149"/>
      <c r="T33" s="2"/>
    </row>
    <row r="34" spans="1:19" s="2" customFormat="1" ht="13.5" customHeight="1">
      <c r="A34" s="159" t="s">
        <v>541</v>
      </c>
      <c r="B34" s="149"/>
      <c r="C34" s="149"/>
      <c r="D34" s="149"/>
      <c r="E34" s="107"/>
      <c r="F34" s="164">
        <v>45</v>
      </c>
      <c r="G34" s="107"/>
      <c r="H34" s="164">
        <v>3</v>
      </c>
      <c r="I34" s="107"/>
      <c r="J34" s="164"/>
      <c r="K34" s="107"/>
      <c r="L34" s="23"/>
      <c r="M34" s="164"/>
      <c r="N34" s="107"/>
      <c r="O34" s="23"/>
      <c r="P34" s="23"/>
      <c r="Q34" s="39"/>
      <c r="R34" s="164"/>
      <c r="S34" s="107"/>
    </row>
    <row r="35" spans="1:19" s="2" customFormat="1" ht="13.5" customHeight="1">
      <c r="A35" s="159" t="s">
        <v>542</v>
      </c>
      <c r="B35" s="149"/>
      <c r="C35" s="149"/>
      <c r="D35" s="149"/>
      <c r="E35" s="107"/>
      <c r="F35" s="164">
        <v>45</v>
      </c>
      <c r="G35" s="107"/>
      <c r="H35" s="164">
        <v>3</v>
      </c>
      <c r="I35" s="107"/>
      <c r="J35" s="164"/>
      <c r="K35" s="107"/>
      <c r="L35" s="23"/>
      <c r="M35" s="164"/>
      <c r="N35" s="107"/>
      <c r="O35" s="23"/>
      <c r="P35" s="23"/>
      <c r="Q35" s="39"/>
      <c r="R35" s="164"/>
      <c r="S35" s="107"/>
    </row>
    <row r="36" spans="1:20" s="32" customFormat="1" ht="11.25">
      <c r="A36" s="57" t="s">
        <v>566</v>
      </c>
      <c r="B36" s="114"/>
      <c r="C36" s="114"/>
      <c r="D36" s="114"/>
      <c r="E36" s="155"/>
      <c r="F36" s="164"/>
      <c r="G36" s="149"/>
      <c r="H36" s="165"/>
      <c r="I36" s="149"/>
      <c r="J36" s="165"/>
      <c r="K36" s="149"/>
      <c r="L36" s="149"/>
      <c r="M36" s="165"/>
      <c r="N36" s="149"/>
      <c r="O36" s="149"/>
      <c r="P36" s="165"/>
      <c r="Q36" s="149"/>
      <c r="R36" s="165"/>
      <c r="S36" s="149"/>
      <c r="T36" s="2"/>
    </row>
    <row r="37" spans="1:19" s="2" customFormat="1" ht="13.5" customHeight="1">
      <c r="A37" s="159" t="s">
        <v>581</v>
      </c>
      <c r="B37" s="149"/>
      <c r="C37" s="149"/>
      <c r="D37" s="149"/>
      <c r="E37" s="107"/>
      <c r="F37" s="164">
        <v>60</v>
      </c>
      <c r="G37" s="107"/>
      <c r="H37" s="164">
        <v>4</v>
      </c>
      <c r="I37" s="107"/>
      <c r="J37" s="164">
        <v>71</v>
      </c>
      <c r="K37" s="107"/>
      <c r="L37" s="23"/>
      <c r="M37" s="164">
        <v>33</v>
      </c>
      <c r="N37" s="107"/>
      <c r="O37" s="23"/>
      <c r="P37" s="23">
        <v>23</v>
      </c>
      <c r="Q37" s="39"/>
      <c r="R37" s="164">
        <v>15</v>
      </c>
      <c r="S37" s="107"/>
    </row>
    <row r="38" spans="1:19" s="2" customFormat="1" ht="13.5" customHeight="1">
      <c r="A38" s="159" t="s">
        <v>582</v>
      </c>
      <c r="B38" s="149"/>
      <c r="C38" s="149"/>
      <c r="D38" s="149"/>
      <c r="E38" s="107"/>
      <c r="F38" s="164">
        <v>60</v>
      </c>
      <c r="G38" s="107"/>
      <c r="H38" s="164">
        <v>4</v>
      </c>
      <c r="I38" s="107"/>
      <c r="J38" s="164">
        <v>69</v>
      </c>
      <c r="K38" s="107"/>
      <c r="L38" s="23"/>
      <c r="M38" s="164">
        <v>19</v>
      </c>
      <c r="N38" s="107"/>
      <c r="O38" s="23"/>
      <c r="P38" s="23">
        <v>16</v>
      </c>
      <c r="Q38" s="39"/>
      <c r="R38" s="164">
        <v>34</v>
      </c>
      <c r="S38" s="107"/>
    </row>
    <row r="39" spans="1:19" s="2" customFormat="1" ht="13.5" customHeight="1">
      <c r="A39" s="159" t="s">
        <v>583</v>
      </c>
      <c r="B39" s="149"/>
      <c r="C39" s="149"/>
      <c r="D39" s="149"/>
      <c r="E39" s="107"/>
      <c r="F39" s="164">
        <v>60</v>
      </c>
      <c r="G39" s="107"/>
      <c r="H39" s="164">
        <v>4</v>
      </c>
      <c r="I39" s="107"/>
      <c r="J39" s="164">
        <v>66</v>
      </c>
      <c r="K39" s="107"/>
      <c r="L39" s="23"/>
      <c r="M39" s="164">
        <v>10</v>
      </c>
      <c r="N39" s="107"/>
      <c r="O39" s="23"/>
      <c r="P39" s="23">
        <v>16</v>
      </c>
      <c r="Q39" s="39"/>
      <c r="R39" s="164">
        <v>40</v>
      </c>
      <c r="S39" s="107"/>
    </row>
    <row r="40" spans="1:20" s="32" customFormat="1" ht="11.25">
      <c r="A40" s="57" t="s">
        <v>585</v>
      </c>
      <c r="B40" s="114"/>
      <c r="C40" s="114"/>
      <c r="D40" s="114"/>
      <c r="E40" s="155"/>
      <c r="F40" s="164"/>
      <c r="G40" s="149"/>
      <c r="H40" s="165"/>
      <c r="I40" s="149"/>
      <c r="J40" s="165"/>
      <c r="K40" s="149"/>
      <c r="L40" s="149"/>
      <c r="M40" s="165"/>
      <c r="N40" s="149"/>
      <c r="O40" s="149"/>
      <c r="P40" s="165"/>
      <c r="Q40" s="149"/>
      <c r="R40" s="165"/>
      <c r="S40" s="149"/>
      <c r="T40" s="2"/>
    </row>
    <row r="41" spans="1:19" s="2" customFormat="1" ht="13.5" customHeight="1">
      <c r="A41" s="159" t="s">
        <v>606</v>
      </c>
      <c r="B41" s="149"/>
      <c r="C41" s="149"/>
      <c r="D41" s="149"/>
      <c r="E41" s="107"/>
      <c r="F41" s="164" t="s">
        <v>306</v>
      </c>
      <c r="G41" s="107"/>
      <c r="H41" s="164" t="s">
        <v>306</v>
      </c>
      <c r="I41" s="107"/>
      <c r="J41" s="164" t="s">
        <v>306</v>
      </c>
      <c r="K41" s="107"/>
      <c r="L41" s="23"/>
      <c r="M41" s="164" t="s">
        <v>306</v>
      </c>
      <c r="N41" s="107"/>
      <c r="O41" s="23"/>
      <c r="P41" s="23" t="s">
        <v>306</v>
      </c>
      <c r="Q41" s="39"/>
      <c r="R41" s="164" t="s">
        <v>306</v>
      </c>
      <c r="S41" s="107"/>
    </row>
    <row r="42" spans="1:19" s="2" customFormat="1" ht="13.5" customHeight="1">
      <c r="A42" s="159" t="s">
        <v>607</v>
      </c>
      <c r="B42" s="149"/>
      <c r="C42" s="149"/>
      <c r="D42" s="149"/>
      <c r="E42" s="107"/>
      <c r="F42" s="164">
        <v>60</v>
      </c>
      <c r="G42" s="107"/>
      <c r="H42" s="164">
        <v>4</v>
      </c>
      <c r="I42" s="107"/>
      <c r="J42" s="164">
        <v>13</v>
      </c>
      <c r="K42" s="107"/>
      <c r="L42" s="23"/>
      <c r="M42" s="164" t="s">
        <v>306</v>
      </c>
      <c r="N42" s="107"/>
      <c r="O42" s="23"/>
      <c r="P42" s="23">
        <v>1</v>
      </c>
      <c r="Q42" s="39"/>
      <c r="R42" s="164">
        <v>12</v>
      </c>
      <c r="S42" s="107"/>
    </row>
    <row r="43" spans="1:20" s="32" customFormat="1" ht="11.25">
      <c r="A43" s="57" t="s">
        <v>609</v>
      </c>
      <c r="B43" s="114"/>
      <c r="C43" s="114"/>
      <c r="D43" s="114"/>
      <c r="E43" s="155"/>
      <c r="F43" s="164"/>
      <c r="G43" s="149"/>
      <c r="H43" s="165"/>
      <c r="I43" s="149"/>
      <c r="J43" s="165"/>
      <c r="K43" s="149"/>
      <c r="L43" s="149"/>
      <c r="M43" s="165"/>
      <c r="N43" s="149"/>
      <c r="O43" s="149"/>
      <c r="P43" s="165"/>
      <c r="Q43" s="149"/>
      <c r="R43" s="165"/>
      <c r="S43" s="149"/>
      <c r="T43" s="2"/>
    </row>
    <row r="44" spans="1:19" s="2" customFormat="1" ht="13.5" customHeight="1">
      <c r="A44" s="159" t="s">
        <v>638</v>
      </c>
      <c r="B44" s="149"/>
      <c r="C44" s="149"/>
      <c r="D44" s="149"/>
      <c r="E44" s="107"/>
      <c r="F44" s="164">
        <v>60</v>
      </c>
      <c r="G44" s="107"/>
      <c r="H44" s="164">
        <v>4</v>
      </c>
      <c r="I44" s="107"/>
      <c r="J44" s="164">
        <v>3</v>
      </c>
      <c r="K44" s="107"/>
      <c r="L44" s="23"/>
      <c r="M44" s="164" t="s">
        <v>306</v>
      </c>
      <c r="N44" s="107"/>
      <c r="O44" s="23"/>
      <c r="P44" s="23" t="s">
        <v>306</v>
      </c>
      <c r="Q44" s="39"/>
      <c r="R44" s="164">
        <v>3</v>
      </c>
      <c r="S44" s="107"/>
    </row>
    <row r="45" spans="1:20" s="32" customFormat="1" ht="11.25">
      <c r="A45" s="57" t="s">
        <v>167</v>
      </c>
      <c r="B45" s="114"/>
      <c r="C45" s="114"/>
      <c r="D45" s="114"/>
      <c r="E45" s="155"/>
      <c r="F45" s="164"/>
      <c r="G45" s="149"/>
      <c r="H45" s="165"/>
      <c r="I45" s="149"/>
      <c r="J45" s="165"/>
      <c r="K45" s="149"/>
      <c r="L45" s="149"/>
      <c r="M45" s="165"/>
      <c r="N45" s="149"/>
      <c r="O45" s="149"/>
      <c r="P45" s="165"/>
      <c r="Q45" s="149"/>
      <c r="R45" s="165"/>
      <c r="S45" s="149"/>
      <c r="T45" s="2"/>
    </row>
    <row r="46" spans="1:19" s="2" customFormat="1" ht="13.5" customHeight="1">
      <c r="A46" s="159" t="s">
        <v>653</v>
      </c>
      <c r="B46" s="149"/>
      <c r="C46" s="149"/>
      <c r="D46" s="149"/>
      <c r="E46" s="107"/>
      <c r="F46" s="164">
        <v>60</v>
      </c>
      <c r="G46" s="107"/>
      <c r="H46" s="164">
        <v>4</v>
      </c>
      <c r="I46" s="107"/>
      <c r="J46" s="164">
        <v>70</v>
      </c>
      <c r="K46" s="107"/>
      <c r="L46" s="23"/>
      <c r="M46" s="164">
        <v>10</v>
      </c>
      <c r="N46" s="107"/>
      <c r="O46" s="23"/>
      <c r="P46" s="23">
        <v>36</v>
      </c>
      <c r="Q46" s="39"/>
      <c r="R46" s="164">
        <v>24</v>
      </c>
      <c r="S46" s="107"/>
    </row>
    <row r="47" spans="1:19" s="2" customFormat="1" ht="13.5" customHeight="1">
      <c r="A47" s="159" t="s">
        <v>654</v>
      </c>
      <c r="B47" s="149"/>
      <c r="C47" s="149"/>
      <c r="D47" s="149"/>
      <c r="E47" s="107"/>
      <c r="F47" s="164">
        <v>60</v>
      </c>
      <c r="G47" s="107"/>
      <c r="H47" s="164">
        <v>4</v>
      </c>
      <c r="I47" s="107"/>
      <c r="J47" s="164">
        <v>75</v>
      </c>
      <c r="K47" s="107"/>
      <c r="L47" s="23"/>
      <c r="M47" s="164">
        <v>2</v>
      </c>
      <c r="N47" s="107"/>
      <c r="O47" s="23"/>
      <c r="P47" s="23">
        <v>31</v>
      </c>
      <c r="Q47" s="39"/>
      <c r="R47" s="164">
        <v>42</v>
      </c>
      <c r="S47" s="107"/>
    </row>
    <row r="48" spans="1:19" s="2" customFormat="1" ht="13.5" customHeight="1">
      <c r="A48" s="159" t="s">
        <v>655</v>
      </c>
      <c r="B48" s="149"/>
      <c r="C48" s="149"/>
      <c r="D48" s="149"/>
      <c r="E48" s="107"/>
      <c r="F48" s="164">
        <v>60</v>
      </c>
      <c r="G48" s="107"/>
      <c r="H48" s="164">
        <v>4</v>
      </c>
      <c r="I48" s="107"/>
      <c r="J48" s="164">
        <v>9</v>
      </c>
      <c r="K48" s="107"/>
      <c r="L48" s="23"/>
      <c r="M48" s="164" t="s">
        <v>306</v>
      </c>
      <c r="N48" s="107"/>
      <c r="O48" s="23"/>
      <c r="P48" s="23" t="s">
        <v>306</v>
      </c>
      <c r="Q48" s="39"/>
      <c r="R48" s="164">
        <v>9</v>
      </c>
      <c r="S48" s="107"/>
    </row>
    <row r="49" spans="1:20" s="32" customFormat="1" ht="11.25">
      <c r="A49" s="57" t="s">
        <v>657</v>
      </c>
      <c r="B49" s="114"/>
      <c r="C49" s="114"/>
      <c r="D49" s="114"/>
      <c r="E49" s="155"/>
      <c r="F49" s="164"/>
      <c r="G49" s="149"/>
      <c r="H49" s="165"/>
      <c r="I49" s="149"/>
      <c r="J49" s="165"/>
      <c r="K49" s="149"/>
      <c r="L49" s="149"/>
      <c r="M49" s="165"/>
      <c r="N49" s="149"/>
      <c r="O49" s="149"/>
      <c r="P49" s="165"/>
      <c r="Q49" s="149"/>
      <c r="R49" s="165"/>
      <c r="S49" s="149"/>
      <c r="T49" s="2"/>
    </row>
    <row r="50" spans="1:19" s="2" customFormat="1" ht="13.5" customHeight="1">
      <c r="A50" s="159" t="s">
        <v>677</v>
      </c>
      <c r="B50" s="149"/>
      <c r="C50" s="149"/>
      <c r="D50" s="149"/>
      <c r="E50" s="107"/>
      <c r="F50" s="164">
        <v>60</v>
      </c>
      <c r="G50" s="107"/>
      <c r="H50" s="164">
        <v>4</v>
      </c>
      <c r="I50" s="107"/>
      <c r="J50" s="164">
        <v>64</v>
      </c>
      <c r="K50" s="107"/>
      <c r="L50" s="23"/>
      <c r="M50" s="164">
        <v>22</v>
      </c>
      <c r="N50" s="107"/>
      <c r="O50" s="23"/>
      <c r="P50" s="23">
        <v>22</v>
      </c>
      <c r="Q50" s="39"/>
      <c r="R50" s="164">
        <v>20</v>
      </c>
      <c r="S50" s="107"/>
    </row>
    <row r="51" spans="1:19" s="2" customFormat="1" ht="13.5" customHeight="1">
      <c r="A51" s="159" t="s">
        <v>678</v>
      </c>
      <c r="B51" s="149"/>
      <c r="C51" s="149"/>
      <c r="D51" s="149"/>
      <c r="E51" s="107"/>
      <c r="F51" s="164">
        <v>60</v>
      </c>
      <c r="G51" s="107"/>
      <c r="H51" s="164">
        <v>4</v>
      </c>
      <c r="I51" s="107"/>
      <c r="J51" s="164">
        <v>7</v>
      </c>
      <c r="K51" s="107"/>
      <c r="L51" s="23"/>
      <c r="M51" s="164" t="s">
        <v>306</v>
      </c>
      <c r="N51" s="107"/>
      <c r="O51" s="23"/>
      <c r="P51" s="23" t="s">
        <v>306</v>
      </c>
      <c r="Q51" s="39"/>
      <c r="R51" s="164">
        <v>7</v>
      </c>
      <c r="S51" s="107"/>
    </row>
    <row r="52" spans="1:19" s="2" customFormat="1" ht="13.5" customHeight="1">
      <c r="A52" s="159" t="s">
        <v>679</v>
      </c>
      <c r="B52" s="149"/>
      <c r="C52" s="149"/>
      <c r="D52" s="149"/>
      <c r="E52" s="107"/>
      <c r="F52" s="164">
        <v>60</v>
      </c>
      <c r="G52" s="107"/>
      <c r="H52" s="164">
        <v>4</v>
      </c>
      <c r="I52" s="107"/>
      <c r="J52" s="164">
        <v>8</v>
      </c>
      <c r="K52" s="107"/>
      <c r="L52" s="23"/>
      <c r="M52" s="164">
        <v>1</v>
      </c>
      <c r="N52" s="107"/>
      <c r="O52" s="23"/>
      <c r="P52" s="23" t="s">
        <v>306</v>
      </c>
      <c r="Q52" s="39"/>
      <c r="R52" s="164">
        <v>7</v>
      </c>
      <c r="S52" s="107"/>
    </row>
    <row r="53" spans="1:20" s="32" customFormat="1" ht="11.25">
      <c r="A53" s="57" t="s">
        <v>681</v>
      </c>
      <c r="B53" s="114"/>
      <c r="C53" s="114"/>
      <c r="D53" s="114"/>
      <c r="E53" s="155"/>
      <c r="F53" s="164"/>
      <c r="G53" s="149"/>
      <c r="H53" s="165"/>
      <c r="I53" s="149"/>
      <c r="J53" s="165"/>
      <c r="K53" s="149"/>
      <c r="L53" s="149"/>
      <c r="M53" s="165"/>
      <c r="N53" s="149"/>
      <c r="O53" s="149"/>
      <c r="P53" s="165"/>
      <c r="Q53" s="149"/>
      <c r="R53" s="165"/>
      <c r="S53" s="149"/>
      <c r="T53" s="2"/>
    </row>
    <row r="54" spans="1:19" s="2" customFormat="1" ht="13.5" customHeight="1">
      <c r="A54" s="159" t="s">
        <v>701</v>
      </c>
      <c r="B54" s="149"/>
      <c r="C54" s="149"/>
      <c r="D54" s="149"/>
      <c r="E54" s="107"/>
      <c r="F54" s="164">
        <v>60</v>
      </c>
      <c r="G54" s="107"/>
      <c r="H54" s="164">
        <v>4</v>
      </c>
      <c r="I54" s="107"/>
      <c r="J54" s="164">
        <v>4</v>
      </c>
      <c r="K54" s="107"/>
      <c r="L54" s="23"/>
      <c r="M54" s="164" t="s">
        <v>306</v>
      </c>
      <c r="N54" s="107"/>
      <c r="O54" s="23"/>
      <c r="P54" s="23">
        <v>3</v>
      </c>
      <c r="Q54" s="39"/>
      <c r="R54" s="164">
        <v>1</v>
      </c>
      <c r="S54" s="107"/>
    </row>
    <row r="55" spans="1:19" s="2" customFormat="1" ht="13.5" customHeight="1">
      <c r="A55" s="159" t="s">
        <v>702</v>
      </c>
      <c r="B55" s="149"/>
      <c r="C55" s="149"/>
      <c r="D55" s="149"/>
      <c r="E55" s="107"/>
      <c r="F55" s="164">
        <v>24</v>
      </c>
      <c r="G55" s="107"/>
      <c r="H55" s="164">
        <v>1.6</v>
      </c>
      <c r="I55" s="107"/>
      <c r="J55" s="164" t="s">
        <v>306</v>
      </c>
      <c r="K55" s="107"/>
      <c r="L55" s="23"/>
      <c r="M55" s="164" t="s">
        <v>306</v>
      </c>
      <c r="N55" s="107"/>
      <c r="O55" s="23"/>
      <c r="P55" s="23" t="s">
        <v>306</v>
      </c>
      <c r="Q55" s="39"/>
      <c r="R55" s="164" t="s">
        <v>306</v>
      </c>
      <c r="S55" s="107"/>
    </row>
    <row r="56" spans="1:19" s="2" customFormat="1" ht="13.5" customHeight="1">
      <c r="A56" s="159" t="s">
        <v>703</v>
      </c>
      <c r="B56" s="149"/>
      <c r="C56" s="149"/>
      <c r="D56" s="149"/>
      <c r="E56" s="107"/>
      <c r="F56" s="164">
        <v>60</v>
      </c>
      <c r="G56" s="107"/>
      <c r="H56" s="164">
        <v>4</v>
      </c>
      <c r="I56" s="107"/>
      <c r="J56" s="164">
        <v>66</v>
      </c>
      <c r="K56" s="107"/>
      <c r="L56" s="23"/>
      <c r="M56" s="164">
        <v>22</v>
      </c>
      <c r="N56" s="107"/>
      <c r="O56" s="23"/>
      <c r="P56" s="23">
        <v>26</v>
      </c>
      <c r="Q56" s="39"/>
      <c r="R56" s="164">
        <v>18</v>
      </c>
      <c r="S56" s="107"/>
    </row>
    <row r="57" spans="1:19" s="2" customFormat="1" ht="13.5" customHeight="1">
      <c r="A57" s="159" t="s">
        <v>306</v>
      </c>
      <c r="B57" s="149"/>
      <c r="C57" s="149"/>
      <c r="D57" s="149"/>
      <c r="E57" s="107"/>
      <c r="F57" s="164" t="s">
        <v>306</v>
      </c>
      <c r="G57" s="107"/>
      <c r="H57" s="164" t="s">
        <v>306</v>
      </c>
      <c r="I57" s="107"/>
      <c r="J57" s="164" t="s">
        <v>306</v>
      </c>
      <c r="K57" s="107"/>
      <c r="L57" s="23"/>
      <c r="M57" s="164" t="s">
        <v>306</v>
      </c>
      <c r="N57" s="107"/>
      <c r="O57" s="23"/>
      <c r="P57" s="23" t="s">
        <v>306</v>
      </c>
      <c r="Q57" s="39"/>
      <c r="R57" s="164" t="s">
        <v>306</v>
      </c>
      <c r="S57" s="107"/>
    </row>
    <row r="58" spans="1:20" s="32" customFormat="1" ht="11.25">
      <c r="A58" s="57" t="s">
        <v>705</v>
      </c>
      <c r="B58" s="114"/>
      <c r="C58" s="114"/>
      <c r="D58" s="114"/>
      <c r="E58" s="155"/>
      <c r="F58" s="164"/>
      <c r="G58" s="149"/>
      <c r="H58" s="165"/>
      <c r="I58" s="149"/>
      <c r="J58" s="165"/>
      <c r="K58" s="149"/>
      <c r="L58" s="149"/>
      <c r="M58" s="165"/>
      <c r="N58" s="149"/>
      <c r="O58" s="149"/>
      <c r="P58" s="165"/>
      <c r="Q58" s="149"/>
      <c r="R58" s="165"/>
      <c r="S58" s="149"/>
      <c r="T58" s="2"/>
    </row>
    <row r="59" spans="1:19" s="2" customFormat="1" ht="13.5" customHeight="1">
      <c r="A59" s="159" t="s">
        <v>731</v>
      </c>
      <c r="B59" s="149"/>
      <c r="C59" s="149"/>
      <c r="D59" s="149"/>
      <c r="E59" s="107"/>
      <c r="F59" s="164">
        <v>60</v>
      </c>
      <c r="G59" s="107"/>
      <c r="H59" s="164">
        <v>4</v>
      </c>
      <c r="I59" s="107"/>
      <c r="J59" s="164">
        <v>85</v>
      </c>
      <c r="K59" s="107"/>
      <c r="L59" s="23"/>
      <c r="M59" s="164">
        <v>15</v>
      </c>
      <c r="N59" s="107"/>
      <c r="O59" s="23"/>
      <c r="P59" s="23">
        <v>28</v>
      </c>
      <c r="Q59" s="39"/>
      <c r="R59" s="164">
        <v>42</v>
      </c>
      <c r="S59" s="107"/>
    </row>
    <row r="60" spans="1:19" s="2" customFormat="1" ht="13.5" customHeight="1">
      <c r="A60" s="159" t="s">
        <v>732</v>
      </c>
      <c r="B60" s="149"/>
      <c r="C60" s="149"/>
      <c r="D60" s="149"/>
      <c r="E60" s="107"/>
      <c r="F60" s="164">
        <v>60</v>
      </c>
      <c r="G60" s="107"/>
      <c r="H60" s="164">
        <v>4</v>
      </c>
      <c r="I60" s="107"/>
      <c r="J60" s="164">
        <v>83</v>
      </c>
      <c r="K60" s="107"/>
      <c r="L60" s="23"/>
      <c r="M60" s="164">
        <v>16</v>
      </c>
      <c r="N60" s="107"/>
      <c r="O60" s="23"/>
      <c r="P60" s="23">
        <v>33</v>
      </c>
      <c r="Q60" s="39"/>
      <c r="R60" s="164">
        <v>34</v>
      </c>
      <c r="S60" s="107"/>
    </row>
    <row r="61" spans="1:19" s="2" customFormat="1" ht="13.5" customHeight="1">
      <c r="A61" s="159" t="s">
        <v>733</v>
      </c>
      <c r="B61" s="149"/>
      <c r="C61" s="149"/>
      <c r="D61" s="149"/>
      <c r="E61" s="107"/>
      <c r="F61" s="164">
        <v>60</v>
      </c>
      <c r="G61" s="107"/>
      <c r="H61" s="164">
        <v>4</v>
      </c>
      <c r="I61" s="107"/>
      <c r="J61" s="164">
        <v>34</v>
      </c>
      <c r="K61" s="107"/>
      <c r="L61" s="23"/>
      <c r="M61" s="164">
        <v>8</v>
      </c>
      <c r="N61" s="107"/>
      <c r="O61" s="23"/>
      <c r="P61" s="23">
        <v>17</v>
      </c>
      <c r="Q61" s="39"/>
      <c r="R61" s="164">
        <v>9</v>
      </c>
      <c r="S61" s="107"/>
    </row>
    <row r="62" spans="1:20" s="32" customFormat="1" ht="11.25">
      <c r="A62" s="57" t="s">
        <v>168</v>
      </c>
      <c r="B62" s="114"/>
      <c r="C62" s="114"/>
      <c r="D62" s="114"/>
      <c r="E62" s="155"/>
      <c r="F62" s="164"/>
      <c r="G62" s="149"/>
      <c r="H62" s="165"/>
      <c r="I62" s="149"/>
      <c r="J62" s="165"/>
      <c r="K62" s="149"/>
      <c r="L62" s="149"/>
      <c r="M62" s="165"/>
      <c r="N62" s="149"/>
      <c r="O62" s="149"/>
      <c r="P62" s="165"/>
      <c r="Q62" s="149"/>
      <c r="R62" s="165"/>
      <c r="S62" s="149"/>
      <c r="T62" s="2"/>
    </row>
    <row r="63" spans="1:19" s="2" customFormat="1" ht="13.5" customHeight="1">
      <c r="A63" s="159" t="s">
        <v>763</v>
      </c>
      <c r="B63" s="149"/>
      <c r="C63" s="149"/>
      <c r="D63" s="149"/>
      <c r="E63" s="107"/>
      <c r="F63" s="164">
        <v>60</v>
      </c>
      <c r="G63" s="107"/>
      <c r="H63" s="164">
        <v>4</v>
      </c>
      <c r="I63" s="107"/>
      <c r="J63" s="164">
        <v>8</v>
      </c>
      <c r="K63" s="107"/>
      <c r="L63" s="23"/>
      <c r="M63" s="164" t="s">
        <v>306</v>
      </c>
      <c r="N63" s="107"/>
      <c r="O63" s="23"/>
      <c r="P63" s="23" t="s">
        <v>306</v>
      </c>
      <c r="Q63" s="39"/>
      <c r="R63" s="164">
        <v>8</v>
      </c>
      <c r="S63" s="107"/>
    </row>
    <row r="64" spans="1:19" s="2" customFormat="1" ht="13.5" customHeight="1">
      <c r="A64" s="159" t="s">
        <v>764</v>
      </c>
      <c r="B64" s="149"/>
      <c r="C64" s="149"/>
      <c r="D64" s="149"/>
      <c r="E64" s="107"/>
      <c r="F64" s="164">
        <v>60</v>
      </c>
      <c r="G64" s="107"/>
      <c r="H64" s="164">
        <v>4</v>
      </c>
      <c r="I64" s="107"/>
      <c r="J64" s="164">
        <v>59</v>
      </c>
      <c r="K64" s="107"/>
      <c r="L64" s="23"/>
      <c r="M64" s="164">
        <v>15</v>
      </c>
      <c r="N64" s="107"/>
      <c r="O64" s="23"/>
      <c r="P64" s="23">
        <v>4</v>
      </c>
      <c r="Q64" s="39"/>
      <c r="R64" s="164">
        <v>40</v>
      </c>
      <c r="S64" s="107"/>
    </row>
    <row r="65" spans="1:20" s="32" customFormat="1" ht="11.25">
      <c r="A65" s="57" t="s">
        <v>766</v>
      </c>
      <c r="B65" s="114"/>
      <c r="C65" s="114"/>
      <c r="D65" s="114"/>
      <c r="E65" s="155"/>
      <c r="F65" s="164"/>
      <c r="G65" s="149"/>
      <c r="H65" s="165"/>
      <c r="I65" s="149"/>
      <c r="J65" s="165"/>
      <c r="K65" s="149"/>
      <c r="L65" s="149"/>
      <c r="M65" s="165"/>
      <c r="N65" s="149"/>
      <c r="O65" s="149"/>
      <c r="P65" s="165"/>
      <c r="Q65" s="149"/>
      <c r="R65" s="165"/>
      <c r="S65" s="149"/>
      <c r="T65" s="2"/>
    </row>
    <row r="66" spans="1:19" s="2" customFormat="1" ht="13.5" customHeight="1">
      <c r="A66" s="159" t="s">
        <v>768</v>
      </c>
      <c r="B66" s="149"/>
      <c r="C66" s="149"/>
      <c r="D66" s="149"/>
      <c r="E66" s="107"/>
      <c r="F66" s="164">
        <v>90</v>
      </c>
      <c r="G66" s="107"/>
      <c r="H66" s="164">
        <v>6</v>
      </c>
      <c r="I66" s="107"/>
      <c r="J66" s="164">
        <v>70</v>
      </c>
      <c r="K66" s="107"/>
      <c r="L66" s="23"/>
      <c r="M66" s="164">
        <v>21</v>
      </c>
      <c r="N66" s="107"/>
      <c r="O66" s="23"/>
      <c r="P66" s="23">
        <v>23</v>
      </c>
      <c r="Q66" s="39"/>
      <c r="R66" s="164">
        <v>26</v>
      </c>
      <c r="S66" s="107"/>
    </row>
    <row r="67" spans="1:19" s="2" customFormat="1" ht="13.5" customHeight="1">
      <c r="A67" s="159" t="s">
        <v>769</v>
      </c>
      <c r="B67" s="149"/>
      <c r="C67" s="149"/>
      <c r="D67" s="149"/>
      <c r="E67" s="107"/>
      <c r="F67" s="164">
        <v>90</v>
      </c>
      <c r="G67" s="107"/>
      <c r="H67" s="164">
        <v>6</v>
      </c>
      <c r="I67" s="107"/>
      <c r="J67" s="164">
        <v>71</v>
      </c>
      <c r="K67" s="107"/>
      <c r="L67" s="23"/>
      <c r="M67" s="164">
        <v>22</v>
      </c>
      <c r="N67" s="107"/>
      <c r="O67" s="23"/>
      <c r="P67" s="23">
        <v>17</v>
      </c>
      <c r="Q67" s="39"/>
      <c r="R67" s="164">
        <v>32</v>
      </c>
      <c r="S67" s="107"/>
    </row>
    <row r="68" spans="1:20" s="32" customFormat="1" ht="11.25">
      <c r="A68" s="57" t="s">
        <v>774</v>
      </c>
      <c r="B68" s="114"/>
      <c r="C68" s="114"/>
      <c r="D68" s="114"/>
      <c r="E68" s="155"/>
      <c r="F68" s="164"/>
      <c r="G68" s="149"/>
      <c r="H68" s="165"/>
      <c r="I68" s="149"/>
      <c r="J68" s="165"/>
      <c r="K68" s="149"/>
      <c r="L68" s="149"/>
      <c r="M68" s="165"/>
      <c r="N68" s="149"/>
      <c r="O68" s="149"/>
      <c r="P68" s="165"/>
      <c r="Q68" s="149"/>
      <c r="R68" s="165"/>
      <c r="S68" s="149"/>
      <c r="T68" s="2"/>
    </row>
    <row r="69" spans="1:19" s="2" customFormat="1" ht="13.5" customHeight="1">
      <c r="A69" s="159" t="s">
        <v>778</v>
      </c>
      <c r="B69" s="149"/>
      <c r="C69" s="149"/>
      <c r="D69" s="149"/>
      <c r="E69" s="107"/>
      <c r="F69" s="164">
        <v>20</v>
      </c>
      <c r="G69" s="107"/>
      <c r="H69" s="164">
        <v>1.3</v>
      </c>
      <c r="I69" s="107"/>
      <c r="J69" s="164">
        <v>35</v>
      </c>
      <c r="K69" s="107"/>
      <c r="L69" s="23"/>
      <c r="M69" s="164">
        <v>12</v>
      </c>
      <c r="N69" s="107"/>
      <c r="O69" s="23"/>
      <c r="P69" s="23">
        <v>9</v>
      </c>
      <c r="Q69" s="39"/>
      <c r="R69" s="164">
        <v>14</v>
      </c>
      <c r="S69" s="107"/>
    </row>
    <row r="70" spans="1:19" s="2" customFormat="1" ht="13.5" customHeight="1">
      <c r="A70" s="159" t="s">
        <v>779</v>
      </c>
      <c r="B70" s="149"/>
      <c r="C70" s="149"/>
      <c r="D70" s="149"/>
      <c r="E70" s="107"/>
      <c r="F70" s="164">
        <v>20</v>
      </c>
      <c r="G70" s="107"/>
      <c r="H70" s="164">
        <v>1.3</v>
      </c>
      <c r="I70" s="107"/>
      <c r="J70" s="164">
        <v>5</v>
      </c>
      <c r="K70" s="107"/>
      <c r="L70" s="23"/>
      <c r="M70" s="164" t="s">
        <v>306</v>
      </c>
      <c r="N70" s="107"/>
      <c r="O70" s="23"/>
      <c r="P70" s="23" t="s">
        <v>306</v>
      </c>
      <c r="Q70" s="39"/>
      <c r="R70" s="164">
        <v>5</v>
      </c>
      <c r="S70" s="107"/>
    </row>
    <row r="71" spans="1:20" s="32" customFormat="1" ht="11.25">
      <c r="A71" s="57" t="s">
        <v>781</v>
      </c>
      <c r="B71" s="114"/>
      <c r="C71" s="114"/>
      <c r="D71" s="114"/>
      <c r="E71" s="155"/>
      <c r="F71" s="164"/>
      <c r="G71" s="149"/>
      <c r="H71" s="165"/>
      <c r="I71" s="149"/>
      <c r="J71" s="165"/>
      <c r="K71" s="149"/>
      <c r="L71" s="149"/>
      <c r="M71" s="165"/>
      <c r="N71" s="149"/>
      <c r="O71" s="149"/>
      <c r="P71" s="165"/>
      <c r="Q71" s="149"/>
      <c r="R71" s="165"/>
      <c r="S71" s="149"/>
      <c r="T71" s="2"/>
    </row>
    <row r="72" spans="1:19" s="2" customFormat="1" ht="13.5" customHeight="1">
      <c r="A72" s="159" t="s">
        <v>807</v>
      </c>
      <c r="B72" s="149"/>
      <c r="C72" s="149"/>
      <c r="D72" s="149"/>
      <c r="E72" s="107"/>
      <c r="F72" s="164">
        <v>60</v>
      </c>
      <c r="G72" s="107"/>
      <c r="H72" s="164">
        <v>4</v>
      </c>
      <c r="I72" s="107"/>
      <c r="J72" s="164">
        <v>17</v>
      </c>
      <c r="K72" s="107"/>
      <c r="L72" s="23"/>
      <c r="M72" s="164">
        <v>6</v>
      </c>
      <c r="N72" s="107"/>
      <c r="O72" s="23"/>
      <c r="P72" s="23">
        <v>3</v>
      </c>
      <c r="Q72" s="39"/>
      <c r="R72" s="164">
        <v>8</v>
      </c>
      <c r="S72" s="107"/>
    </row>
    <row r="73" spans="1:19" s="2" customFormat="1" ht="13.5" customHeight="1">
      <c r="A73" s="159" t="s">
        <v>808</v>
      </c>
      <c r="B73" s="149"/>
      <c r="C73" s="149"/>
      <c r="D73" s="149"/>
      <c r="E73" s="107"/>
      <c r="F73" s="164">
        <v>60</v>
      </c>
      <c r="G73" s="107"/>
      <c r="H73" s="164">
        <v>4</v>
      </c>
      <c r="I73" s="107"/>
      <c r="J73" s="164">
        <v>84</v>
      </c>
      <c r="K73" s="107"/>
      <c r="L73" s="23"/>
      <c r="M73" s="164">
        <v>6</v>
      </c>
      <c r="N73" s="107"/>
      <c r="O73" s="23"/>
      <c r="P73" s="23">
        <v>19</v>
      </c>
      <c r="Q73" s="39"/>
      <c r="R73" s="164">
        <v>59</v>
      </c>
      <c r="S73" s="107"/>
    </row>
    <row r="74" spans="1:20" s="32" customFormat="1" ht="11.25">
      <c r="A74" s="57" t="s">
        <v>810</v>
      </c>
      <c r="B74" s="114"/>
      <c r="C74" s="114"/>
      <c r="D74" s="114"/>
      <c r="E74" s="155"/>
      <c r="F74" s="164"/>
      <c r="G74" s="149"/>
      <c r="H74" s="165"/>
      <c r="I74" s="149"/>
      <c r="J74" s="165"/>
      <c r="K74" s="149"/>
      <c r="L74" s="149"/>
      <c r="M74" s="165"/>
      <c r="N74" s="149"/>
      <c r="O74" s="149"/>
      <c r="P74" s="165"/>
      <c r="Q74" s="149"/>
      <c r="R74" s="165"/>
      <c r="S74" s="149"/>
      <c r="T74" s="2"/>
    </row>
    <row r="75" spans="1:19" s="2" customFormat="1" ht="13.5" customHeight="1">
      <c r="A75" s="159" t="s">
        <v>824</v>
      </c>
      <c r="B75" s="149"/>
      <c r="C75" s="149"/>
      <c r="D75" s="149"/>
      <c r="E75" s="107"/>
      <c r="F75" s="164">
        <v>60</v>
      </c>
      <c r="G75" s="107"/>
      <c r="H75" s="164">
        <v>4</v>
      </c>
      <c r="I75" s="107"/>
      <c r="J75" s="164">
        <v>70</v>
      </c>
      <c r="K75" s="107"/>
      <c r="L75" s="23"/>
      <c r="M75" s="164">
        <v>3</v>
      </c>
      <c r="N75" s="107"/>
      <c r="O75" s="23"/>
      <c r="P75" s="23">
        <v>46</v>
      </c>
      <c r="Q75" s="39"/>
      <c r="R75" s="164">
        <v>21</v>
      </c>
      <c r="S75" s="107"/>
    </row>
    <row r="76" spans="1:19" s="2" customFormat="1" ht="13.5" customHeight="1">
      <c r="A76" s="159" t="s">
        <v>825</v>
      </c>
      <c r="B76" s="149"/>
      <c r="C76" s="149"/>
      <c r="D76" s="149"/>
      <c r="E76" s="107"/>
      <c r="F76" s="164">
        <v>60</v>
      </c>
      <c r="G76" s="107"/>
      <c r="H76" s="164">
        <v>4</v>
      </c>
      <c r="I76" s="107"/>
      <c r="J76" s="164">
        <v>10</v>
      </c>
      <c r="K76" s="107"/>
      <c r="L76" s="23"/>
      <c r="M76" s="164">
        <v>1</v>
      </c>
      <c r="N76" s="107"/>
      <c r="O76" s="23"/>
      <c r="P76" s="23">
        <v>5</v>
      </c>
      <c r="Q76" s="39"/>
      <c r="R76" s="164">
        <v>4</v>
      </c>
      <c r="S76" s="107"/>
    </row>
    <row r="77" spans="1:19" s="2" customFormat="1" ht="13.5" customHeight="1">
      <c r="A77" s="159" t="s">
        <v>826</v>
      </c>
      <c r="B77" s="149"/>
      <c r="C77" s="149"/>
      <c r="D77" s="149"/>
      <c r="E77" s="107"/>
      <c r="F77" s="164">
        <v>60</v>
      </c>
      <c r="G77" s="107"/>
      <c r="H77" s="164">
        <v>4</v>
      </c>
      <c r="I77" s="107"/>
      <c r="J77" s="164">
        <v>76</v>
      </c>
      <c r="K77" s="107"/>
      <c r="L77" s="23"/>
      <c r="M77" s="164">
        <v>1</v>
      </c>
      <c r="N77" s="107"/>
      <c r="O77" s="23"/>
      <c r="P77" s="23">
        <v>39</v>
      </c>
      <c r="Q77" s="39"/>
      <c r="R77" s="164">
        <v>36</v>
      </c>
      <c r="S77" s="107"/>
    </row>
    <row r="78" spans="1:20" s="32" customFormat="1" ht="11.25">
      <c r="A78" s="57" t="s">
        <v>169</v>
      </c>
      <c r="B78" s="114"/>
      <c r="C78" s="114"/>
      <c r="D78" s="114"/>
      <c r="E78" s="155"/>
      <c r="F78" s="164"/>
      <c r="G78" s="149"/>
      <c r="H78" s="165"/>
      <c r="I78" s="149"/>
      <c r="J78" s="165"/>
      <c r="K78" s="149"/>
      <c r="L78" s="149"/>
      <c r="M78" s="165"/>
      <c r="N78" s="149"/>
      <c r="O78" s="149"/>
      <c r="P78" s="165"/>
      <c r="Q78" s="149"/>
      <c r="R78" s="165"/>
      <c r="S78" s="149"/>
      <c r="T78" s="2"/>
    </row>
    <row r="79" spans="1:19" s="2" customFormat="1" ht="13.5" customHeight="1">
      <c r="A79" s="159" t="s">
        <v>840</v>
      </c>
      <c r="B79" s="149"/>
      <c r="C79" s="149"/>
      <c r="D79" s="149"/>
      <c r="E79" s="107"/>
      <c r="F79" s="164">
        <v>60</v>
      </c>
      <c r="G79" s="107"/>
      <c r="H79" s="164">
        <v>4</v>
      </c>
      <c r="I79" s="107"/>
      <c r="J79" s="164">
        <v>67</v>
      </c>
      <c r="K79" s="107"/>
      <c r="L79" s="23"/>
      <c r="M79" s="164">
        <v>8</v>
      </c>
      <c r="N79" s="107"/>
      <c r="O79" s="23"/>
      <c r="P79" s="23">
        <v>19</v>
      </c>
      <c r="Q79" s="39"/>
      <c r="R79" s="164">
        <v>40</v>
      </c>
      <c r="S79" s="107"/>
    </row>
    <row r="80" spans="1:19" s="2" customFormat="1" ht="13.5" customHeight="1">
      <c r="A80" s="159" t="s">
        <v>841</v>
      </c>
      <c r="B80" s="149"/>
      <c r="C80" s="149"/>
      <c r="D80" s="149"/>
      <c r="E80" s="107"/>
      <c r="F80" s="164">
        <v>60</v>
      </c>
      <c r="G80" s="107"/>
      <c r="H80" s="164">
        <v>4</v>
      </c>
      <c r="I80" s="107"/>
      <c r="J80" s="164">
        <v>79</v>
      </c>
      <c r="K80" s="107"/>
      <c r="L80" s="23"/>
      <c r="M80" s="164">
        <v>19</v>
      </c>
      <c r="N80" s="107"/>
      <c r="O80" s="23"/>
      <c r="P80" s="23">
        <v>19</v>
      </c>
      <c r="Q80" s="39"/>
      <c r="R80" s="164">
        <v>41</v>
      </c>
      <c r="S80" s="107"/>
    </row>
    <row r="81" spans="1:19" s="2" customFormat="1" ht="13.5" customHeight="1">
      <c r="A81" s="159" t="s">
        <v>842</v>
      </c>
      <c r="B81" s="149"/>
      <c r="C81" s="149"/>
      <c r="D81" s="149"/>
      <c r="E81" s="107"/>
      <c r="F81" s="164">
        <v>60</v>
      </c>
      <c r="G81" s="107"/>
      <c r="H81" s="164">
        <v>4</v>
      </c>
      <c r="I81" s="107"/>
      <c r="J81" s="164">
        <v>79</v>
      </c>
      <c r="K81" s="107"/>
      <c r="L81" s="23"/>
      <c r="M81" s="164">
        <v>9</v>
      </c>
      <c r="N81" s="107"/>
      <c r="O81" s="23"/>
      <c r="P81" s="23">
        <v>13</v>
      </c>
      <c r="Q81" s="39"/>
      <c r="R81" s="164">
        <v>57</v>
      </c>
      <c r="S81" s="107"/>
    </row>
    <row r="82" spans="1:20" s="32" customFormat="1" ht="11.25">
      <c r="A82" s="57" t="s">
        <v>844</v>
      </c>
      <c r="B82" s="114"/>
      <c r="C82" s="114"/>
      <c r="D82" s="114"/>
      <c r="E82" s="155"/>
      <c r="F82" s="164"/>
      <c r="G82" s="149"/>
      <c r="H82" s="165"/>
      <c r="I82" s="149"/>
      <c r="J82" s="165"/>
      <c r="K82" s="149"/>
      <c r="L82" s="149"/>
      <c r="M82" s="165"/>
      <c r="N82" s="149"/>
      <c r="O82" s="149"/>
      <c r="P82" s="165"/>
      <c r="Q82" s="149"/>
      <c r="R82" s="165"/>
      <c r="S82" s="149"/>
      <c r="T82" s="2"/>
    </row>
    <row r="83" spans="1:19" s="2" customFormat="1" ht="13.5" customHeight="1">
      <c r="A83" s="159" t="s">
        <v>853</v>
      </c>
      <c r="B83" s="149"/>
      <c r="C83" s="149"/>
      <c r="D83" s="149"/>
      <c r="E83" s="107"/>
      <c r="F83" s="164">
        <v>60</v>
      </c>
      <c r="G83" s="107"/>
      <c r="H83" s="164">
        <v>4</v>
      </c>
      <c r="I83" s="107"/>
      <c r="J83" s="164">
        <v>76</v>
      </c>
      <c r="K83" s="107"/>
      <c r="L83" s="23"/>
      <c r="M83" s="164">
        <v>20</v>
      </c>
      <c r="N83" s="107"/>
      <c r="O83" s="23"/>
      <c r="P83" s="23">
        <v>24</v>
      </c>
      <c r="Q83" s="39"/>
      <c r="R83" s="164">
        <v>32</v>
      </c>
      <c r="S83" s="107"/>
    </row>
    <row r="84" spans="1:19" s="2" customFormat="1" ht="13.5" customHeight="1">
      <c r="A84" s="159" t="s">
        <v>854</v>
      </c>
      <c r="B84" s="149"/>
      <c r="C84" s="149"/>
      <c r="D84" s="149"/>
      <c r="E84" s="107"/>
      <c r="F84" s="164">
        <v>60</v>
      </c>
      <c r="G84" s="107"/>
      <c r="H84" s="164">
        <v>4</v>
      </c>
      <c r="I84" s="107"/>
      <c r="J84" s="164">
        <v>67</v>
      </c>
      <c r="K84" s="107"/>
      <c r="L84" s="23"/>
      <c r="M84" s="164">
        <v>19</v>
      </c>
      <c r="N84" s="107"/>
      <c r="O84" s="23"/>
      <c r="P84" s="23">
        <v>22</v>
      </c>
      <c r="Q84" s="39"/>
      <c r="R84" s="164">
        <v>26</v>
      </c>
      <c r="S84" s="107"/>
    </row>
    <row r="85" spans="1:19" s="2" customFormat="1" ht="13.5" customHeight="1">
      <c r="A85" s="159" t="s">
        <v>855</v>
      </c>
      <c r="B85" s="149"/>
      <c r="C85" s="149"/>
      <c r="D85" s="149"/>
      <c r="E85" s="107"/>
      <c r="F85" s="164">
        <v>60</v>
      </c>
      <c r="G85" s="107"/>
      <c r="H85" s="164">
        <v>4</v>
      </c>
      <c r="I85" s="107"/>
      <c r="J85" s="164">
        <v>83</v>
      </c>
      <c r="K85" s="107"/>
      <c r="L85" s="23"/>
      <c r="M85" s="164">
        <v>10</v>
      </c>
      <c r="N85" s="107"/>
      <c r="O85" s="23"/>
      <c r="P85" s="23">
        <v>33</v>
      </c>
      <c r="Q85" s="39"/>
      <c r="R85" s="164">
        <v>40</v>
      </c>
      <c r="S85" s="107"/>
    </row>
    <row r="86" spans="1:20" s="32" customFormat="1" ht="11.25">
      <c r="A86" s="57" t="s">
        <v>860</v>
      </c>
      <c r="B86" s="114"/>
      <c r="C86" s="114"/>
      <c r="D86" s="114"/>
      <c r="E86" s="155"/>
      <c r="F86" s="164"/>
      <c r="G86" s="149"/>
      <c r="H86" s="165"/>
      <c r="I86" s="149"/>
      <c r="J86" s="165"/>
      <c r="K86" s="149"/>
      <c r="L86" s="149"/>
      <c r="M86" s="165"/>
      <c r="N86" s="149"/>
      <c r="O86" s="149"/>
      <c r="P86" s="165"/>
      <c r="Q86" s="149"/>
      <c r="R86" s="165"/>
      <c r="S86" s="149"/>
      <c r="T86" s="2"/>
    </row>
    <row r="87" spans="1:19" s="2" customFormat="1" ht="13.5" customHeight="1">
      <c r="A87" s="159" t="s">
        <v>880</v>
      </c>
      <c r="B87" s="149"/>
      <c r="C87" s="149"/>
      <c r="D87" s="149"/>
      <c r="E87" s="107"/>
      <c r="F87" s="164">
        <v>60</v>
      </c>
      <c r="G87" s="107"/>
      <c r="H87" s="164">
        <v>4</v>
      </c>
      <c r="I87" s="107"/>
      <c r="J87" s="164">
        <v>79</v>
      </c>
      <c r="K87" s="107"/>
      <c r="L87" s="23"/>
      <c r="M87" s="164">
        <v>36</v>
      </c>
      <c r="N87" s="107"/>
      <c r="O87" s="23"/>
      <c r="P87" s="23">
        <v>23</v>
      </c>
      <c r="Q87" s="39"/>
      <c r="R87" s="164">
        <v>20</v>
      </c>
      <c r="S87" s="107"/>
    </row>
    <row r="88" spans="1:19" s="2" customFormat="1" ht="13.5" customHeight="1">
      <c r="A88" s="159" t="s">
        <v>881</v>
      </c>
      <c r="B88" s="149"/>
      <c r="C88" s="149"/>
      <c r="D88" s="149"/>
      <c r="E88" s="107"/>
      <c r="F88" s="164">
        <v>60</v>
      </c>
      <c r="G88" s="107"/>
      <c r="H88" s="164">
        <v>4</v>
      </c>
      <c r="I88" s="107"/>
      <c r="J88" s="164">
        <v>8</v>
      </c>
      <c r="K88" s="107"/>
      <c r="L88" s="23"/>
      <c r="M88" s="164" t="s">
        <v>306</v>
      </c>
      <c r="N88" s="107"/>
      <c r="O88" s="23"/>
      <c r="P88" s="23">
        <v>1</v>
      </c>
      <c r="Q88" s="39"/>
      <c r="R88" s="164">
        <v>7</v>
      </c>
      <c r="S88" s="107"/>
    </row>
    <row r="89" spans="1:20" s="32" customFormat="1" ht="11.25">
      <c r="A89" s="57" t="s">
        <v>897</v>
      </c>
      <c r="B89" s="114"/>
      <c r="C89" s="114"/>
      <c r="D89" s="114"/>
      <c r="E89" s="155"/>
      <c r="F89" s="164"/>
      <c r="G89" s="149"/>
      <c r="H89" s="165"/>
      <c r="I89" s="149"/>
      <c r="J89" s="165"/>
      <c r="K89" s="149"/>
      <c r="L89" s="149"/>
      <c r="M89" s="165"/>
      <c r="N89" s="149"/>
      <c r="O89" s="149"/>
      <c r="P89" s="165"/>
      <c r="Q89" s="149"/>
      <c r="R89" s="165"/>
      <c r="S89" s="149"/>
      <c r="T89" s="2"/>
    </row>
    <row r="90" spans="1:19" s="2" customFormat="1" ht="13.5" customHeight="1">
      <c r="A90" s="159" t="s">
        <v>918</v>
      </c>
      <c r="B90" s="149"/>
      <c r="C90" s="149"/>
      <c r="D90" s="149"/>
      <c r="E90" s="107"/>
      <c r="F90" s="164">
        <v>60</v>
      </c>
      <c r="G90" s="107"/>
      <c r="H90" s="164">
        <v>4</v>
      </c>
      <c r="I90" s="107"/>
      <c r="J90" s="164">
        <v>5</v>
      </c>
      <c r="K90" s="107"/>
      <c r="L90" s="23"/>
      <c r="M90" s="164" t="s">
        <v>306</v>
      </c>
      <c r="N90" s="107"/>
      <c r="O90" s="23"/>
      <c r="P90" s="23">
        <v>2</v>
      </c>
      <c r="Q90" s="39"/>
      <c r="R90" s="164">
        <v>3</v>
      </c>
      <c r="S90" s="107"/>
    </row>
    <row r="91" spans="1:19" s="2" customFormat="1" ht="13.5" customHeight="1">
      <c r="A91" s="159" t="s">
        <v>919</v>
      </c>
      <c r="B91" s="149"/>
      <c r="C91" s="149"/>
      <c r="D91" s="149"/>
      <c r="E91" s="107"/>
      <c r="F91" s="164">
        <v>60</v>
      </c>
      <c r="G91" s="107"/>
      <c r="H91" s="164">
        <v>4</v>
      </c>
      <c r="I91" s="107"/>
      <c r="J91" s="164">
        <v>62</v>
      </c>
      <c r="K91" s="107"/>
      <c r="L91" s="23"/>
      <c r="M91" s="164">
        <v>16</v>
      </c>
      <c r="N91" s="107"/>
      <c r="O91" s="23"/>
      <c r="P91" s="23">
        <v>37</v>
      </c>
      <c r="Q91" s="39"/>
      <c r="R91" s="164">
        <v>9</v>
      </c>
      <c r="S91" s="107"/>
    </row>
    <row r="92" spans="1:19" s="2" customFormat="1" ht="13.5" customHeight="1">
      <c r="A92" s="159" t="s">
        <v>920</v>
      </c>
      <c r="B92" s="149"/>
      <c r="C92" s="149"/>
      <c r="D92" s="149"/>
      <c r="E92" s="107"/>
      <c r="F92" s="164">
        <v>32</v>
      </c>
      <c r="G92" s="107"/>
      <c r="H92" s="164">
        <v>2.1</v>
      </c>
      <c r="I92" s="107"/>
      <c r="J92" s="164" t="s">
        <v>306</v>
      </c>
      <c r="K92" s="107"/>
      <c r="L92" s="23"/>
      <c r="M92" s="164" t="s">
        <v>306</v>
      </c>
      <c r="N92" s="107"/>
      <c r="O92" s="23"/>
      <c r="P92" s="23" t="s">
        <v>306</v>
      </c>
      <c r="Q92" s="39"/>
      <c r="R92" s="164" t="s">
        <v>306</v>
      </c>
      <c r="S92" s="107"/>
    </row>
    <row r="93" spans="1:20" s="32" customFormat="1" ht="11.25">
      <c r="A93" s="57" t="s">
        <v>921</v>
      </c>
      <c r="B93" s="114"/>
      <c r="C93" s="114"/>
      <c r="D93" s="114"/>
      <c r="E93" s="155"/>
      <c r="F93" s="164"/>
      <c r="G93" s="149"/>
      <c r="H93" s="165"/>
      <c r="I93" s="149"/>
      <c r="J93" s="165"/>
      <c r="K93" s="149"/>
      <c r="L93" s="149"/>
      <c r="M93" s="165"/>
      <c r="N93" s="149"/>
      <c r="O93" s="149"/>
      <c r="P93" s="165"/>
      <c r="Q93" s="149"/>
      <c r="R93" s="165"/>
      <c r="S93" s="149"/>
      <c r="T93" s="2"/>
    </row>
    <row r="94" spans="1:19" s="2" customFormat="1" ht="13.5" customHeight="1">
      <c r="A94" s="159" t="s">
        <v>920</v>
      </c>
      <c r="B94" s="149"/>
      <c r="C94" s="149"/>
      <c r="D94" s="149"/>
      <c r="E94" s="107"/>
      <c r="F94" s="164">
        <v>28</v>
      </c>
      <c r="G94" s="107"/>
      <c r="H94" s="164">
        <v>1.9</v>
      </c>
      <c r="I94" s="107"/>
      <c r="J94" s="164">
        <v>80</v>
      </c>
      <c r="K94" s="107"/>
      <c r="L94" s="23"/>
      <c r="M94" s="164">
        <v>8</v>
      </c>
      <c r="N94" s="107"/>
      <c r="O94" s="23"/>
      <c r="P94" s="23">
        <v>60</v>
      </c>
      <c r="Q94" s="39"/>
      <c r="R94" s="164">
        <v>12</v>
      </c>
      <c r="S94" s="107"/>
    </row>
    <row r="95" spans="1:19" s="2" customFormat="1" ht="13.5" customHeight="1">
      <c r="A95" s="159" t="s">
        <v>948</v>
      </c>
      <c r="B95" s="149"/>
      <c r="C95" s="149"/>
      <c r="D95" s="149"/>
      <c r="E95" s="107"/>
      <c r="F95" s="164">
        <v>60</v>
      </c>
      <c r="G95" s="107"/>
      <c r="H95" s="164">
        <v>4</v>
      </c>
      <c r="I95" s="107"/>
      <c r="J95" s="164">
        <v>11</v>
      </c>
      <c r="K95" s="107"/>
      <c r="L95" s="23"/>
      <c r="M95" s="164">
        <v>1</v>
      </c>
      <c r="N95" s="107"/>
      <c r="O95" s="23"/>
      <c r="P95" s="23" t="s">
        <v>306</v>
      </c>
      <c r="Q95" s="39"/>
      <c r="R95" s="164">
        <v>10</v>
      </c>
      <c r="S95" s="107"/>
    </row>
    <row r="96" spans="1:20" s="32" customFormat="1" ht="11.25">
      <c r="A96" s="57" t="s">
        <v>949</v>
      </c>
      <c r="B96" s="114"/>
      <c r="C96" s="114"/>
      <c r="D96" s="114"/>
      <c r="E96" s="155"/>
      <c r="F96" s="164"/>
      <c r="G96" s="149"/>
      <c r="H96" s="165"/>
      <c r="I96" s="149"/>
      <c r="J96" s="165"/>
      <c r="K96" s="149"/>
      <c r="L96" s="149"/>
      <c r="M96" s="165"/>
      <c r="N96" s="149"/>
      <c r="O96" s="149"/>
      <c r="P96" s="165"/>
      <c r="Q96" s="149"/>
      <c r="R96" s="165"/>
      <c r="S96" s="149"/>
      <c r="T96" s="2"/>
    </row>
    <row r="97" spans="1:19" s="2" customFormat="1" ht="13.5" customHeight="1">
      <c r="A97" s="159" t="s">
        <v>976</v>
      </c>
      <c r="B97" s="149"/>
      <c r="C97" s="149"/>
      <c r="D97" s="149"/>
      <c r="E97" s="107"/>
      <c r="F97" s="164">
        <v>60</v>
      </c>
      <c r="G97" s="107"/>
      <c r="H97" s="164">
        <v>4</v>
      </c>
      <c r="I97" s="107"/>
      <c r="J97" s="164">
        <v>5</v>
      </c>
      <c r="K97" s="107"/>
      <c r="L97" s="23"/>
      <c r="M97" s="164" t="s">
        <v>306</v>
      </c>
      <c r="N97" s="107"/>
      <c r="O97" s="23"/>
      <c r="P97" s="23" t="s">
        <v>306</v>
      </c>
      <c r="Q97" s="39"/>
      <c r="R97" s="164">
        <v>5</v>
      </c>
      <c r="S97" s="107"/>
    </row>
    <row r="98" spans="1:20" s="32" customFormat="1" ht="11.25">
      <c r="A98" s="57" t="s">
        <v>174</v>
      </c>
      <c r="B98" s="114"/>
      <c r="C98" s="114"/>
      <c r="D98" s="114"/>
      <c r="E98" s="155"/>
      <c r="F98" s="164"/>
      <c r="G98" s="149"/>
      <c r="H98" s="165"/>
      <c r="I98" s="149"/>
      <c r="J98" s="165"/>
      <c r="K98" s="149"/>
      <c r="L98" s="149"/>
      <c r="M98" s="165"/>
      <c r="N98" s="149"/>
      <c r="O98" s="149"/>
      <c r="P98" s="165"/>
      <c r="Q98" s="149"/>
      <c r="R98" s="165"/>
      <c r="S98" s="149"/>
      <c r="T98" s="2"/>
    </row>
    <row r="99" spans="1:19" s="2" customFormat="1" ht="13.5" customHeight="1">
      <c r="A99" s="159" t="s">
        <v>985</v>
      </c>
      <c r="B99" s="149"/>
      <c r="C99" s="149"/>
      <c r="D99" s="149"/>
      <c r="E99" s="107"/>
      <c r="F99" s="164">
        <v>60</v>
      </c>
      <c r="G99" s="107"/>
      <c r="H99" s="164">
        <v>4</v>
      </c>
      <c r="I99" s="107"/>
      <c r="J99" s="164">
        <v>72</v>
      </c>
      <c r="K99" s="107"/>
      <c r="L99" s="23"/>
      <c r="M99" s="164">
        <v>42</v>
      </c>
      <c r="N99" s="107"/>
      <c r="O99" s="23"/>
      <c r="P99" s="23">
        <v>21</v>
      </c>
      <c r="Q99" s="39"/>
      <c r="R99" s="164">
        <v>9</v>
      </c>
      <c r="S99" s="107"/>
    </row>
    <row r="100" spans="1:19" s="2" customFormat="1" ht="13.5" customHeight="1">
      <c r="A100" s="159" t="s">
        <v>986</v>
      </c>
      <c r="B100" s="149"/>
      <c r="C100" s="149"/>
      <c r="D100" s="149"/>
      <c r="E100" s="107"/>
      <c r="F100" s="164">
        <v>60</v>
      </c>
      <c r="G100" s="107"/>
      <c r="H100" s="164">
        <v>4</v>
      </c>
      <c r="I100" s="107"/>
      <c r="J100" s="164">
        <v>75</v>
      </c>
      <c r="K100" s="107"/>
      <c r="L100" s="23"/>
      <c r="M100" s="164">
        <v>29</v>
      </c>
      <c r="N100" s="107"/>
      <c r="O100" s="23"/>
      <c r="P100" s="23">
        <v>25</v>
      </c>
      <c r="Q100" s="39"/>
      <c r="R100" s="164">
        <v>21</v>
      </c>
      <c r="S100" s="107"/>
    </row>
    <row r="101" spans="1:19" s="2" customFormat="1" ht="13.5" customHeight="1">
      <c r="A101" s="159" t="s">
        <v>987</v>
      </c>
      <c r="B101" s="149"/>
      <c r="C101" s="149"/>
      <c r="D101" s="149"/>
      <c r="E101" s="107"/>
      <c r="F101" s="164">
        <v>60</v>
      </c>
      <c r="G101" s="107"/>
      <c r="H101" s="164">
        <v>4</v>
      </c>
      <c r="I101" s="107"/>
      <c r="J101" s="164">
        <v>7</v>
      </c>
      <c r="K101" s="107"/>
      <c r="L101" s="23"/>
      <c r="M101" s="164" t="s">
        <v>306</v>
      </c>
      <c r="N101" s="107"/>
      <c r="O101" s="23"/>
      <c r="P101" s="23">
        <v>1</v>
      </c>
      <c r="Q101" s="39"/>
      <c r="R101" s="164">
        <v>6</v>
      </c>
      <c r="S101" s="107"/>
    </row>
    <row r="102" spans="1:20" s="32" customFormat="1" ht="11.25">
      <c r="A102" s="57" t="s">
        <v>989</v>
      </c>
      <c r="B102" s="114"/>
      <c r="C102" s="114"/>
      <c r="D102" s="114"/>
      <c r="E102" s="155"/>
      <c r="F102" s="164"/>
      <c r="G102" s="149"/>
      <c r="H102" s="165"/>
      <c r="I102" s="149"/>
      <c r="J102" s="165"/>
      <c r="K102" s="149"/>
      <c r="L102" s="149"/>
      <c r="M102" s="165"/>
      <c r="N102" s="149"/>
      <c r="O102" s="149"/>
      <c r="P102" s="165"/>
      <c r="Q102" s="149"/>
      <c r="R102" s="165"/>
      <c r="S102" s="149"/>
      <c r="T102" s="2"/>
    </row>
    <row r="103" spans="1:19" s="2" customFormat="1" ht="13.5" customHeight="1">
      <c r="A103" s="159" t="s">
        <v>511</v>
      </c>
      <c r="B103" s="149"/>
      <c r="C103" s="149"/>
      <c r="D103" s="149"/>
      <c r="E103" s="107"/>
      <c r="F103" s="164">
        <v>45</v>
      </c>
      <c r="G103" s="107"/>
      <c r="H103" s="164">
        <v>3</v>
      </c>
      <c r="I103" s="107"/>
      <c r="J103" s="164">
        <v>2</v>
      </c>
      <c r="K103" s="107"/>
      <c r="L103" s="23"/>
      <c r="M103" s="164" t="s">
        <v>306</v>
      </c>
      <c r="N103" s="107"/>
      <c r="O103" s="23"/>
      <c r="P103" s="23" t="s">
        <v>306</v>
      </c>
      <c r="Q103" s="39"/>
      <c r="R103" s="164">
        <v>2</v>
      </c>
      <c r="S103" s="107"/>
    </row>
    <row r="104" spans="1:19" s="2" customFormat="1" ht="13.5" customHeight="1">
      <c r="A104" s="159" t="s">
        <v>702</v>
      </c>
      <c r="B104" s="149"/>
      <c r="C104" s="149"/>
      <c r="D104" s="149"/>
      <c r="E104" s="107"/>
      <c r="F104" s="164">
        <v>36</v>
      </c>
      <c r="G104" s="107"/>
      <c r="H104" s="164">
        <v>2.4</v>
      </c>
      <c r="I104" s="107"/>
      <c r="J104" s="164">
        <v>63</v>
      </c>
      <c r="K104" s="107"/>
      <c r="L104" s="23"/>
      <c r="M104" s="164">
        <v>11</v>
      </c>
      <c r="N104" s="107"/>
      <c r="O104" s="23"/>
      <c r="P104" s="23">
        <v>7</v>
      </c>
      <c r="Q104" s="39"/>
      <c r="R104" s="164">
        <v>45</v>
      </c>
      <c r="S104" s="107"/>
    </row>
    <row r="105" spans="1:20" s="32" customFormat="1" ht="11.25">
      <c r="A105" s="57" t="s">
        <v>176</v>
      </c>
      <c r="B105" s="114"/>
      <c r="C105" s="114"/>
      <c r="D105" s="114"/>
      <c r="E105" s="155"/>
      <c r="F105" s="164"/>
      <c r="G105" s="149"/>
      <c r="H105" s="165"/>
      <c r="I105" s="149"/>
      <c r="J105" s="165"/>
      <c r="K105" s="149"/>
      <c r="L105" s="149"/>
      <c r="M105" s="165"/>
      <c r="N105" s="149"/>
      <c r="O105" s="149"/>
      <c r="P105" s="165"/>
      <c r="Q105" s="149"/>
      <c r="R105" s="165"/>
      <c r="S105" s="149"/>
      <c r="T105" s="2"/>
    </row>
    <row r="106" spans="1:19" s="2" customFormat="1" ht="13.5" customHeight="1">
      <c r="A106" s="159" t="s">
        <v>1018</v>
      </c>
      <c r="B106" s="149"/>
      <c r="C106" s="149"/>
      <c r="D106" s="149"/>
      <c r="E106" s="107"/>
      <c r="F106" s="164">
        <v>60</v>
      </c>
      <c r="G106" s="107"/>
      <c r="H106" s="164">
        <v>4</v>
      </c>
      <c r="I106" s="107"/>
      <c r="J106" s="164" t="s">
        <v>306</v>
      </c>
      <c r="K106" s="107"/>
      <c r="L106" s="23"/>
      <c r="M106" s="164" t="s">
        <v>306</v>
      </c>
      <c r="N106" s="107"/>
      <c r="O106" s="23"/>
      <c r="P106" s="23" t="s">
        <v>306</v>
      </c>
      <c r="Q106" s="39"/>
      <c r="R106" s="164" t="s">
        <v>306</v>
      </c>
      <c r="S106" s="107"/>
    </row>
    <row r="107" spans="1:19" s="2" customFormat="1" ht="13.5" customHeight="1">
      <c r="A107" s="159" t="s">
        <v>1019</v>
      </c>
      <c r="B107" s="149"/>
      <c r="C107" s="149"/>
      <c r="D107" s="149"/>
      <c r="E107" s="107"/>
      <c r="F107" s="164">
        <v>60</v>
      </c>
      <c r="G107" s="107"/>
      <c r="H107" s="164">
        <v>4</v>
      </c>
      <c r="I107" s="107"/>
      <c r="J107" s="164" t="s">
        <v>306</v>
      </c>
      <c r="K107" s="107"/>
      <c r="L107" s="23"/>
      <c r="M107" s="164" t="s">
        <v>306</v>
      </c>
      <c r="N107" s="107"/>
      <c r="O107" s="23"/>
      <c r="P107" s="23" t="s">
        <v>306</v>
      </c>
      <c r="Q107" s="39"/>
      <c r="R107" s="164" t="s">
        <v>306</v>
      </c>
      <c r="S107" s="107"/>
    </row>
    <row r="108" spans="1:19" s="2" customFormat="1" ht="13.5" customHeight="1">
      <c r="A108" s="159" t="s">
        <v>1020</v>
      </c>
      <c r="B108" s="149"/>
      <c r="C108" s="149"/>
      <c r="D108" s="149"/>
      <c r="E108" s="107"/>
      <c r="F108" s="164">
        <v>60</v>
      </c>
      <c r="G108" s="107"/>
      <c r="H108" s="164">
        <v>4</v>
      </c>
      <c r="I108" s="107"/>
      <c r="J108" s="164" t="s">
        <v>306</v>
      </c>
      <c r="K108" s="107"/>
      <c r="L108" s="23"/>
      <c r="M108" s="164" t="s">
        <v>306</v>
      </c>
      <c r="N108" s="107"/>
      <c r="O108" s="23"/>
      <c r="P108" s="23" t="s">
        <v>306</v>
      </c>
      <c r="Q108" s="39"/>
      <c r="R108" s="164" t="s">
        <v>306</v>
      </c>
      <c r="S108" s="107"/>
    </row>
    <row r="109" spans="1:20" s="32" customFormat="1" ht="11.25">
      <c r="A109" s="57" t="s">
        <v>1022</v>
      </c>
      <c r="B109" s="114"/>
      <c r="C109" s="114"/>
      <c r="D109" s="114"/>
      <c r="E109" s="155"/>
      <c r="F109" s="164"/>
      <c r="G109" s="149"/>
      <c r="H109" s="165"/>
      <c r="I109" s="149"/>
      <c r="J109" s="165"/>
      <c r="K109" s="149"/>
      <c r="L109" s="149"/>
      <c r="M109" s="165"/>
      <c r="N109" s="149"/>
      <c r="O109" s="149"/>
      <c r="P109" s="165"/>
      <c r="Q109" s="149"/>
      <c r="R109" s="165"/>
      <c r="S109" s="149"/>
      <c r="T109" s="2"/>
    </row>
    <row r="110" spans="1:19" s="2" customFormat="1" ht="13.5" customHeight="1">
      <c r="A110" s="159" t="s">
        <v>1068</v>
      </c>
      <c r="B110" s="149"/>
      <c r="C110" s="149"/>
      <c r="D110" s="149"/>
      <c r="E110" s="107"/>
      <c r="F110" s="164">
        <v>60</v>
      </c>
      <c r="G110" s="107"/>
      <c r="H110" s="164">
        <v>4</v>
      </c>
      <c r="I110" s="107"/>
      <c r="J110" s="164">
        <v>17</v>
      </c>
      <c r="K110" s="107"/>
      <c r="L110" s="23"/>
      <c r="M110" s="164">
        <v>2</v>
      </c>
      <c r="N110" s="107"/>
      <c r="O110" s="23"/>
      <c r="P110" s="23">
        <v>1</v>
      </c>
      <c r="Q110" s="39"/>
      <c r="R110" s="164">
        <v>14</v>
      </c>
      <c r="S110" s="107"/>
    </row>
    <row r="111" spans="1:19" s="2" customFormat="1" ht="13.5" customHeight="1">
      <c r="A111" s="159" t="s">
        <v>606</v>
      </c>
      <c r="B111" s="149"/>
      <c r="C111" s="149"/>
      <c r="D111" s="149"/>
      <c r="E111" s="107"/>
      <c r="F111" s="164">
        <v>60</v>
      </c>
      <c r="G111" s="107"/>
      <c r="H111" s="164">
        <v>4</v>
      </c>
      <c r="I111" s="107"/>
      <c r="J111" s="164">
        <v>34</v>
      </c>
      <c r="K111" s="107"/>
      <c r="L111" s="23"/>
      <c r="M111" s="164">
        <v>7</v>
      </c>
      <c r="N111" s="107"/>
      <c r="O111" s="23"/>
      <c r="P111" s="23">
        <v>8</v>
      </c>
      <c r="Q111" s="39"/>
      <c r="R111" s="164">
        <v>19</v>
      </c>
      <c r="S111" s="107"/>
    </row>
    <row r="112" spans="1:20" s="32" customFormat="1" ht="11.25">
      <c r="A112" s="57" t="s">
        <v>1079</v>
      </c>
      <c r="B112" s="114"/>
      <c r="C112" s="114"/>
      <c r="D112" s="114"/>
      <c r="E112" s="155"/>
      <c r="F112" s="164"/>
      <c r="G112" s="149"/>
      <c r="H112" s="165"/>
      <c r="I112" s="149"/>
      <c r="J112" s="165"/>
      <c r="K112" s="149"/>
      <c r="L112" s="149"/>
      <c r="M112" s="165"/>
      <c r="N112" s="149"/>
      <c r="O112" s="149"/>
      <c r="P112" s="165"/>
      <c r="Q112" s="149"/>
      <c r="R112" s="165"/>
      <c r="S112" s="149"/>
      <c r="T112" s="2"/>
    </row>
    <row r="113" spans="1:19" s="2" customFormat="1" ht="13.5" customHeight="1">
      <c r="A113" s="159" t="s">
        <v>1080</v>
      </c>
      <c r="B113" s="149"/>
      <c r="C113" s="149"/>
      <c r="D113" s="149"/>
      <c r="E113" s="107"/>
      <c r="F113" s="164">
        <v>60</v>
      </c>
      <c r="G113" s="107"/>
      <c r="H113" s="164">
        <v>4</v>
      </c>
      <c r="I113" s="107"/>
      <c r="J113" s="164">
        <v>73</v>
      </c>
      <c r="K113" s="107"/>
      <c r="L113" s="23"/>
      <c r="M113" s="164">
        <v>6</v>
      </c>
      <c r="N113" s="107"/>
      <c r="O113" s="23"/>
      <c r="P113" s="23">
        <v>34</v>
      </c>
      <c r="Q113" s="39"/>
      <c r="R113" s="164">
        <v>33</v>
      </c>
      <c r="S113" s="107"/>
    </row>
    <row r="114" spans="1:19" s="2" customFormat="1" ht="13.5" customHeight="1">
      <c r="A114" s="159" t="s">
        <v>1081</v>
      </c>
      <c r="B114" s="149"/>
      <c r="C114" s="149"/>
      <c r="D114" s="149"/>
      <c r="E114" s="107"/>
      <c r="F114" s="164">
        <v>60</v>
      </c>
      <c r="G114" s="107"/>
      <c r="H114" s="164">
        <v>4</v>
      </c>
      <c r="I114" s="107"/>
      <c r="J114" s="164">
        <v>84</v>
      </c>
      <c r="K114" s="107"/>
      <c r="L114" s="23"/>
      <c r="M114" s="164">
        <v>12</v>
      </c>
      <c r="N114" s="107"/>
      <c r="O114" s="23"/>
      <c r="P114" s="23">
        <v>53</v>
      </c>
      <c r="Q114" s="39"/>
      <c r="R114" s="164">
        <v>19</v>
      </c>
      <c r="S114" s="107"/>
    </row>
    <row r="115" spans="1:19" s="2" customFormat="1" ht="13.5" customHeight="1">
      <c r="A115" s="159" t="s">
        <v>1082</v>
      </c>
      <c r="B115" s="149"/>
      <c r="C115" s="149"/>
      <c r="D115" s="149"/>
      <c r="E115" s="107"/>
      <c r="F115" s="164">
        <v>75</v>
      </c>
      <c r="G115" s="107"/>
      <c r="H115" s="164">
        <v>5</v>
      </c>
      <c r="I115" s="107"/>
      <c r="J115" s="164">
        <v>81</v>
      </c>
      <c r="K115" s="107"/>
      <c r="L115" s="23"/>
      <c r="M115" s="164">
        <v>7</v>
      </c>
      <c r="N115" s="107"/>
      <c r="O115" s="23"/>
      <c r="P115" s="23">
        <v>34</v>
      </c>
      <c r="Q115" s="39"/>
      <c r="R115" s="164">
        <v>40</v>
      </c>
      <c r="S115" s="107"/>
    </row>
    <row r="116" spans="1:20" s="32" customFormat="1" ht="11.25">
      <c r="A116" s="57" t="s">
        <v>1086</v>
      </c>
      <c r="B116" s="114"/>
      <c r="C116" s="114"/>
      <c r="D116" s="114"/>
      <c r="E116" s="155"/>
      <c r="F116" s="164"/>
      <c r="G116" s="149"/>
      <c r="H116" s="165"/>
      <c r="I116" s="149"/>
      <c r="J116" s="165"/>
      <c r="K116" s="149"/>
      <c r="L116" s="149"/>
      <c r="M116" s="165"/>
      <c r="N116" s="149"/>
      <c r="O116" s="149"/>
      <c r="P116" s="165"/>
      <c r="Q116" s="149"/>
      <c r="R116" s="165"/>
      <c r="S116" s="149"/>
      <c r="T116" s="2"/>
    </row>
    <row r="117" spans="1:19" s="2" customFormat="1" ht="13.5" customHeight="1">
      <c r="A117" s="159" t="s">
        <v>1087</v>
      </c>
      <c r="B117" s="149"/>
      <c r="C117" s="149"/>
      <c r="D117" s="149"/>
      <c r="E117" s="107"/>
      <c r="F117" s="164">
        <v>60</v>
      </c>
      <c r="G117" s="107"/>
      <c r="H117" s="164">
        <v>4</v>
      </c>
      <c r="I117" s="107"/>
      <c r="J117" s="164">
        <v>79</v>
      </c>
      <c r="K117" s="107"/>
      <c r="L117" s="23"/>
      <c r="M117" s="164">
        <v>19</v>
      </c>
      <c r="N117" s="107"/>
      <c r="O117" s="23"/>
      <c r="P117" s="23">
        <v>42</v>
      </c>
      <c r="Q117" s="39"/>
      <c r="R117" s="164">
        <v>18</v>
      </c>
      <c r="S117" s="107"/>
    </row>
    <row r="118" spans="1:19" s="2" customFormat="1" ht="13.5" customHeight="1">
      <c r="A118" s="159" t="s">
        <v>1088</v>
      </c>
      <c r="B118" s="149"/>
      <c r="C118" s="149"/>
      <c r="D118" s="149"/>
      <c r="E118" s="107"/>
      <c r="F118" s="164">
        <v>60</v>
      </c>
      <c r="G118" s="107"/>
      <c r="H118" s="164">
        <v>4</v>
      </c>
      <c r="I118" s="107"/>
      <c r="J118" s="164">
        <v>71</v>
      </c>
      <c r="K118" s="107"/>
      <c r="L118" s="23"/>
      <c r="M118" s="164">
        <v>9</v>
      </c>
      <c r="N118" s="107"/>
      <c r="O118" s="23"/>
      <c r="P118" s="23">
        <v>13</v>
      </c>
      <c r="Q118" s="39"/>
      <c r="R118" s="164">
        <v>49</v>
      </c>
      <c r="S118" s="107"/>
    </row>
    <row r="119" spans="1:19" s="2" customFormat="1" ht="13.5" customHeight="1">
      <c r="A119" s="159" t="s">
        <v>1089</v>
      </c>
      <c r="B119" s="149"/>
      <c r="C119" s="149"/>
      <c r="D119" s="149"/>
      <c r="E119" s="107"/>
      <c r="F119" s="164">
        <v>60</v>
      </c>
      <c r="G119" s="107"/>
      <c r="H119" s="164">
        <v>4</v>
      </c>
      <c r="I119" s="107"/>
      <c r="J119" s="164">
        <v>74</v>
      </c>
      <c r="K119" s="107"/>
      <c r="L119" s="23"/>
      <c r="M119" s="164">
        <v>6</v>
      </c>
      <c r="N119" s="107"/>
      <c r="O119" s="23"/>
      <c r="P119" s="23">
        <v>18</v>
      </c>
      <c r="Q119" s="39"/>
      <c r="R119" s="164">
        <v>50</v>
      </c>
      <c r="S119" s="107"/>
    </row>
    <row r="120" spans="1:20" s="32" customFormat="1" ht="11.25">
      <c r="A120" s="57" t="s">
        <v>179</v>
      </c>
      <c r="B120" s="114"/>
      <c r="C120" s="114"/>
      <c r="D120" s="114"/>
      <c r="E120" s="155"/>
      <c r="F120" s="164"/>
      <c r="G120" s="149"/>
      <c r="H120" s="165"/>
      <c r="I120" s="149"/>
      <c r="J120" s="165"/>
      <c r="K120" s="149"/>
      <c r="L120" s="149"/>
      <c r="M120" s="165"/>
      <c r="N120" s="149"/>
      <c r="O120" s="149"/>
      <c r="P120" s="165"/>
      <c r="Q120" s="149"/>
      <c r="R120" s="165"/>
      <c r="S120" s="149"/>
      <c r="T120" s="2"/>
    </row>
    <row r="121" spans="1:19" s="2" customFormat="1" ht="13.5" customHeight="1">
      <c r="A121" s="159" t="s">
        <v>1092</v>
      </c>
      <c r="B121" s="149"/>
      <c r="C121" s="149"/>
      <c r="D121" s="149"/>
      <c r="E121" s="107"/>
      <c r="F121" s="164">
        <v>60</v>
      </c>
      <c r="G121" s="107"/>
      <c r="H121" s="164">
        <v>4</v>
      </c>
      <c r="I121" s="107"/>
      <c r="J121" s="164">
        <v>74</v>
      </c>
      <c r="K121" s="107"/>
      <c r="L121" s="23"/>
      <c r="M121" s="164">
        <v>14</v>
      </c>
      <c r="N121" s="107"/>
      <c r="O121" s="23"/>
      <c r="P121" s="23">
        <v>33</v>
      </c>
      <c r="Q121" s="39"/>
      <c r="R121" s="164">
        <v>27</v>
      </c>
      <c r="S121" s="107"/>
    </row>
    <row r="122" spans="1:19" s="2" customFormat="1" ht="13.5" customHeight="1">
      <c r="A122" s="159" t="s">
        <v>1093</v>
      </c>
      <c r="B122" s="149"/>
      <c r="C122" s="149"/>
      <c r="D122" s="149"/>
      <c r="E122" s="107"/>
      <c r="F122" s="164">
        <v>60</v>
      </c>
      <c r="G122" s="107"/>
      <c r="H122" s="164">
        <v>4</v>
      </c>
      <c r="I122" s="107"/>
      <c r="J122" s="164">
        <v>62</v>
      </c>
      <c r="K122" s="107"/>
      <c r="L122" s="23"/>
      <c r="M122" s="164">
        <v>16</v>
      </c>
      <c r="N122" s="107"/>
      <c r="O122" s="23"/>
      <c r="P122" s="23">
        <v>20</v>
      </c>
      <c r="Q122" s="39"/>
      <c r="R122" s="164">
        <v>26</v>
      </c>
      <c r="S122" s="107"/>
    </row>
    <row r="123" spans="1:19" s="2" customFormat="1" ht="13.5" customHeight="1">
      <c r="A123" s="159" t="s">
        <v>1094</v>
      </c>
      <c r="B123" s="149"/>
      <c r="C123" s="149"/>
      <c r="D123" s="149"/>
      <c r="E123" s="107"/>
      <c r="F123" s="164">
        <v>60</v>
      </c>
      <c r="G123" s="107"/>
      <c r="H123" s="164">
        <v>4</v>
      </c>
      <c r="I123" s="107"/>
      <c r="J123" s="164">
        <v>63</v>
      </c>
      <c r="K123" s="107"/>
      <c r="L123" s="23"/>
      <c r="M123" s="164">
        <v>18</v>
      </c>
      <c r="N123" s="107"/>
      <c r="O123" s="23"/>
      <c r="P123" s="23">
        <v>32</v>
      </c>
      <c r="Q123" s="39"/>
      <c r="R123" s="164">
        <v>13</v>
      </c>
      <c r="S123" s="107"/>
    </row>
  </sheetData>
  <sheetProtection password="CEFE" sheet="1"/>
  <mergeCells count="13">
    <mergeCell ref="R6:S6"/>
    <mergeCell ref="A4:S5"/>
    <mergeCell ref="A6:E6"/>
    <mergeCell ref="F6:G6"/>
    <mergeCell ref="H6:I6"/>
    <mergeCell ref="J6:K6"/>
    <mergeCell ref="M6:N6"/>
    <mergeCell ref="A1:S1"/>
    <mergeCell ref="A2:S2"/>
    <mergeCell ref="R3:S3"/>
    <mergeCell ref="P3:Q3"/>
    <mergeCell ref="E3:O3"/>
    <mergeCell ref="A3:D3"/>
  </mergeCells>
  <conditionalFormatting sqref="J9:K11 J13:K15 J17:K20 J22:K22 J24:K26 J28:K30 J32:K32 J34:K35 J37:K39 J41:K42 J44:K44 J46:K48 J50:K52 J54:K57 J59:K61 J63:K64 J66:K67 J69:K70 J72:K73 J75:K77 J79:K81 J83:K85 J87:K88 J90:K92 J94:K95 J97:K97 J99:K101 J103:K104 J106:K108 J110:K111 J113:K115 J117:K119 J121:K123">
    <cfRule type="cellIs" priority="1" dxfId="0" operator="notEqual" stopIfTrue="1">
      <formula>M9+P9+R9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6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28125" style="0" customWidth="1"/>
    <col min="6" max="6" width="7.00390625" style="0" customWidth="1"/>
    <col min="7" max="8" width="6.8515625" style="0" customWidth="1"/>
    <col min="9" max="9" width="6.57421875" style="0" customWidth="1"/>
    <col min="10" max="10" width="6.28125" style="0" customWidth="1"/>
    <col min="11" max="11" width="5.7109375" style="0" customWidth="1"/>
    <col min="12" max="12" width="6.00390625" style="0" customWidth="1"/>
    <col min="13" max="13" width="7.8515625" style="0" customWidth="1"/>
    <col min="14" max="15" width="6.57421875" style="0" customWidth="1"/>
    <col min="16" max="17" width="6.421875" style="0" customWidth="1"/>
    <col min="18" max="18" width="7.28125" style="26" hidden="1" customWidth="1"/>
    <col min="19" max="19" width="7.7109375" style="26" hidden="1" customWidth="1"/>
    <col min="20" max="20" width="8.57421875" style="26" hidden="1" customWidth="1"/>
    <col min="21" max="21" width="7.00390625" style="0" hidden="1" customWidth="1"/>
  </cols>
  <sheetData>
    <row r="1" spans="1:17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</row>
    <row r="2" spans="1:17" ht="13.5" thickBo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ht="13.5" thickBot="1">
      <c r="A3" s="395" t="s">
        <v>150</v>
      </c>
      <c r="B3" s="396"/>
      <c r="C3" s="396"/>
      <c r="D3" s="396"/>
      <c r="E3" s="396"/>
      <c r="F3" s="397"/>
      <c r="G3" s="400"/>
      <c r="H3" s="401"/>
      <c r="I3" s="401"/>
      <c r="J3" s="401"/>
      <c r="K3" s="401"/>
      <c r="L3" s="401"/>
      <c r="M3" s="402"/>
      <c r="N3" s="398" t="s">
        <v>74</v>
      </c>
      <c r="O3" s="399"/>
      <c r="P3" s="396" t="s">
        <v>301</v>
      </c>
      <c r="Q3" s="397"/>
    </row>
    <row r="4" spans="1:20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171"/>
      <c r="S4" s="171"/>
      <c r="T4" s="171"/>
    </row>
    <row r="5" spans="1:21" s="7" customFormat="1" ht="12.7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26"/>
      <c r="S5" s="26"/>
      <c r="T5" s="26"/>
      <c r="U5" s="177"/>
    </row>
    <row r="6" spans="1:20" s="1" customFormat="1" ht="12.75">
      <c r="A6" s="5" t="s">
        <v>29</v>
      </c>
      <c r="B6" s="5" t="s">
        <v>30</v>
      </c>
      <c r="C6" s="5" t="s">
        <v>31</v>
      </c>
      <c r="D6" s="5" t="s">
        <v>32</v>
      </c>
      <c r="E6" s="5" t="s">
        <v>265</v>
      </c>
      <c r="F6" s="5" t="s">
        <v>33</v>
      </c>
      <c r="G6" s="5" t="s">
        <v>266</v>
      </c>
      <c r="H6" s="5" t="s">
        <v>34</v>
      </c>
      <c r="I6" s="5" t="s">
        <v>35</v>
      </c>
      <c r="J6" s="5" t="s">
        <v>36</v>
      </c>
      <c r="K6" s="5" t="s">
        <v>37</v>
      </c>
      <c r="L6" s="5" t="s">
        <v>38</v>
      </c>
      <c r="M6" s="5" t="s">
        <v>39</v>
      </c>
      <c r="N6" s="5" t="s">
        <v>40</v>
      </c>
      <c r="O6" s="5" t="s">
        <v>41</v>
      </c>
      <c r="P6" s="5" t="s">
        <v>42</v>
      </c>
      <c r="Q6" s="5" t="s">
        <v>43</v>
      </c>
      <c r="R6" s="168" t="s">
        <v>263</v>
      </c>
      <c r="S6" s="168" t="s">
        <v>264</v>
      </c>
      <c r="T6" s="176" t="s">
        <v>262</v>
      </c>
    </row>
    <row r="7" spans="1:21" s="1" customFormat="1" ht="12.75">
      <c r="A7" s="5">
        <f aca="true" t="shared" si="0" ref="A7:Q7">SUM(A10:A142)</f>
        <v>3680</v>
      </c>
      <c r="B7" s="5">
        <f t="shared" si="0"/>
        <v>720</v>
      </c>
      <c r="C7" s="5">
        <f t="shared" si="0"/>
        <v>880</v>
      </c>
      <c r="D7" s="5">
        <f t="shared" si="0"/>
        <v>4665</v>
      </c>
      <c r="E7" s="5">
        <f t="shared" si="0"/>
        <v>6795</v>
      </c>
      <c r="F7" s="5">
        <f t="shared" si="0"/>
        <v>841</v>
      </c>
      <c r="G7" s="5">
        <f t="shared" si="0"/>
        <v>898</v>
      </c>
      <c r="H7" s="5">
        <f t="shared" si="0"/>
        <v>2032</v>
      </c>
      <c r="I7" s="5">
        <f t="shared" si="0"/>
        <v>1055</v>
      </c>
      <c r="J7" s="5">
        <f t="shared" si="0"/>
        <v>2220</v>
      </c>
      <c r="K7" s="5">
        <f t="shared" si="0"/>
        <v>705</v>
      </c>
      <c r="L7" s="5">
        <f t="shared" si="0"/>
        <v>236</v>
      </c>
      <c r="M7" s="5">
        <f t="shared" si="0"/>
        <v>482</v>
      </c>
      <c r="N7" s="5">
        <f t="shared" si="0"/>
        <v>1160</v>
      </c>
      <c r="O7" s="5">
        <f t="shared" si="0"/>
        <v>816</v>
      </c>
      <c r="P7" s="5">
        <f t="shared" si="0"/>
        <v>229</v>
      </c>
      <c r="Q7" s="5">
        <f t="shared" si="0"/>
        <v>846</v>
      </c>
      <c r="R7" s="170">
        <f>SUM(R10:R143)</f>
        <v>27240</v>
      </c>
      <c r="S7" s="170">
        <f>SUM(S10:S143)</f>
        <v>24600</v>
      </c>
      <c r="T7" s="170">
        <f>SUM(T10:T143)</f>
        <v>24100</v>
      </c>
      <c r="U7" s="177"/>
    </row>
    <row r="8" spans="1:21" s="4" customFormat="1" ht="11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72"/>
      <c r="S8" s="172"/>
      <c r="T8" s="172"/>
      <c r="U8" s="178"/>
    </row>
    <row r="9" spans="1:21" s="32" customFormat="1" ht="11.25">
      <c r="A9" s="57" t="s">
        <v>307</v>
      </c>
      <c r="B9" s="114"/>
      <c r="C9" s="114"/>
      <c r="D9" s="114"/>
      <c r="E9" s="156"/>
      <c r="F9" s="184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73"/>
      <c r="S9" s="173"/>
      <c r="T9" s="174"/>
      <c r="U9" s="179"/>
    </row>
    <row r="10" spans="1:21" s="2" customFormat="1" ht="11.25">
      <c r="A10" s="23">
        <v>880</v>
      </c>
      <c r="B10" s="23" t="s">
        <v>306</v>
      </c>
      <c r="C10" s="23" t="s">
        <v>306</v>
      </c>
      <c r="D10" s="23" t="s">
        <v>306</v>
      </c>
      <c r="E10" s="23" t="s">
        <v>306</v>
      </c>
      <c r="F10" s="23" t="s">
        <v>306</v>
      </c>
      <c r="G10" s="23" t="s">
        <v>306</v>
      </c>
      <c r="H10" s="23" t="s">
        <v>306</v>
      </c>
      <c r="I10" s="23" t="s">
        <v>306</v>
      </c>
      <c r="J10" s="23" t="s">
        <v>306</v>
      </c>
      <c r="K10" s="23" t="s">
        <v>306</v>
      </c>
      <c r="L10" s="23" t="s">
        <v>306</v>
      </c>
      <c r="M10" s="23" t="s">
        <v>306</v>
      </c>
      <c r="N10" s="23" t="s">
        <v>308</v>
      </c>
      <c r="O10" s="23" t="s">
        <v>308</v>
      </c>
      <c r="P10" s="23" t="s">
        <v>308</v>
      </c>
      <c r="Q10" s="23" t="s">
        <v>308</v>
      </c>
      <c r="R10" s="172" t="s">
        <v>308</v>
      </c>
      <c r="S10" s="172" t="s">
        <v>308</v>
      </c>
      <c r="T10" s="172" t="s">
        <v>308</v>
      </c>
      <c r="U10" s="173"/>
    </row>
    <row r="11" spans="1:21" s="2" customFormat="1" ht="11.25">
      <c r="A11" s="158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72"/>
      <c r="S11" s="172"/>
      <c r="T11" s="172"/>
      <c r="U11" s="180"/>
    </row>
    <row r="12" spans="1:21" s="32" customFormat="1" ht="11.25">
      <c r="A12" s="57" t="s">
        <v>153</v>
      </c>
      <c r="B12" s="114"/>
      <c r="C12" s="114"/>
      <c r="D12" s="114"/>
      <c r="E12" s="156"/>
      <c r="F12" s="184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74"/>
      <c r="S12" s="174"/>
      <c r="T12" s="174"/>
      <c r="U12" s="179"/>
    </row>
    <row r="13" spans="1:21" s="2" customFormat="1" ht="11.25">
      <c r="A13" s="23" t="s">
        <v>306</v>
      </c>
      <c r="B13" s="23" t="s">
        <v>306</v>
      </c>
      <c r="C13" s="23" t="s">
        <v>306</v>
      </c>
      <c r="D13" s="23">
        <v>180</v>
      </c>
      <c r="E13" s="23">
        <v>270</v>
      </c>
      <c r="F13" s="23" t="s">
        <v>306</v>
      </c>
      <c r="G13" s="23" t="s">
        <v>306</v>
      </c>
      <c r="H13" s="23">
        <v>40</v>
      </c>
      <c r="I13" s="23" t="s">
        <v>306</v>
      </c>
      <c r="J13" s="23" t="s">
        <v>306</v>
      </c>
      <c r="K13" s="23" t="s">
        <v>306</v>
      </c>
      <c r="L13" s="23" t="s">
        <v>306</v>
      </c>
      <c r="M13" s="23">
        <v>10</v>
      </c>
      <c r="N13" s="23" t="s">
        <v>308</v>
      </c>
      <c r="O13" s="23">
        <v>100</v>
      </c>
      <c r="P13" s="23" t="s">
        <v>308</v>
      </c>
      <c r="Q13" s="23">
        <v>10</v>
      </c>
      <c r="R13" s="172">
        <v>880</v>
      </c>
      <c r="S13" s="172">
        <v>800</v>
      </c>
      <c r="T13" s="172">
        <v>610</v>
      </c>
      <c r="U13" s="173"/>
    </row>
    <row r="14" spans="1:21" s="2" customFormat="1" ht="11.25">
      <c r="A14" s="159"/>
      <c r="B14" s="149"/>
      <c r="C14" s="149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72"/>
      <c r="S14" s="172"/>
      <c r="T14" s="172"/>
      <c r="U14" s="180"/>
    </row>
    <row r="15" spans="1:21" s="32" customFormat="1" ht="11.25">
      <c r="A15" s="57" t="s">
        <v>335</v>
      </c>
      <c r="B15" s="114"/>
      <c r="C15" s="114"/>
      <c r="D15" s="114"/>
      <c r="E15" s="156"/>
      <c r="F15" s="184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74"/>
      <c r="S15" s="174"/>
      <c r="T15" s="174"/>
      <c r="U15" s="179"/>
    </row>
    <row r="16" spans="1:21" s="2" customFormat="1" ht="11.25">
      <c r="A16" s="23" t="s">
        <v>306</v>
      </c>
      <c r="B16" s="23" t="s">
        <v>306</v>
      </c>
      <c r="C16" s="23" t="s">
        <v>306</v>
      </c>
      <c r="D16" s="23">
        <v>180</v>
      </c>
      <c r="E16" s="23">
        <v>240</v>
      </c>
      <c r="F16" s="23" t="s">
        <v>306</v>
      </c>
      <c r="G16" s="23" t="s">
        <v>306</v>
      </c>
      <c r="H16" s="23">
        <v>72</v>
      </c>
      <c r="I16" s="23" t="s">
        <v>306</v>
      </c>
      <c r="J16" s="23" t="s">
        <v>306</v>
      </c>
      <c r="K16" s="23" t="s">
        <v>306</v>
      </c>
      <c r="L16" s="23">
        <v>60</v>
      </c>
      <c r="M16" s="23" t="s">
        <v>306</v>
      </c>
      <c r="N16" s="23" t="s">
        <v>308</v>
      </c>
      <c r="O16" s="23" t="s">
        <v>308</v>
      </c>
      <c r="P16" s="23" t="s">
        <v>308</v>
      </c>
      <c r="Q16" s="23" t="s">
        <v>308</v>
      </c>
      <c r="R16" s="172">
        <v>880</v>
      </c>
      <c r="S16" s="172">
        <v>800</v>
      </c>
      <c r="T16" s="172">
        <v>552</v>
      </c>
      <c r="U16" s="173"/>
    </row>
    <row r="17" spans="1:21" s="2" customFormat="1" ht="11.25">
      <c r="A17" s="158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72"/>
      <c r="S17" s="172"/>
      <c r="T17" s="172"/>
      <c r="U17" s="180"/>
    </row>
    <row r="18" spans="1:21" s="32" customFormat="1" ht="11.25">
      <c r="A18" s="57" t="s">
        <v>350</v>
      </c>
      <c r="B18" s="114"/>
      <c r="C18" s="114"/>
      <c r="D18" s="114"/>
      <c r="E18" s="156"/>
      <c r="F18" s="184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74"/>
      <c r="S18" s="174"/>
      <c r="T18" s="174"/>
      <c r="U18" s="179"/>
    </row>
    <row r="19" spans="1:21" s="2" customFormat="1" ht="11.25">
      <c r="A19" s="23" t="s">
        <v>306</v>
      </c>
      <c r="B19" s="23" t="s">
        <v>306</v>
      </c>
      <c r="C19" s="23" t="s">
        <v>306</v>
      </c>
      <c r="D19" s="23" t="s">
        <v>306</v>
      </c>
      <c r="E19" s="23" t="s">
        <v>306</v>
      </c>
      <c r="F19" s="23" t="s">
        <v>306</v>
      </c>
      <c r="G19" s="23" t="s">
        <v>306</v>
      </c>
      <c r="H19" s="23" t="s">
        <v>306</v>
      </c>
      <c r="I19" s="23" t="s">
        <v>306</v>
      </c>
      <c r="J19" s="23" t="s">
        <v>306</v>
      </c>
      <c r="K19" s="23" t="s">
        <v>306</v>
      </c>
      <c r="L19" s="23" t="s">
        <v>306</v>
      </c>
      <c r="M19" s="23" t="s">
        <v>306</v>
      </c>
      <c r="N19" s="23" t="s">
        <v>308</v>
      </c>
      <c r="O19" s="23" t="s">
        <v>308</v>
      </c>
      <c r="P19" s="23" t="s">
        <v>308</v>
      </c>
      <c r="Q19" s="23" t="s">
        <v>308</v>
      </c>
      <c r="R19" s="172" t="s">
        <v>308</v>
      </c>
      <c r="S19" s="172" t="s">
        <v>308</v>
      </c>
      <c r="T19" s="172" t="s">
        <v>308</v>
      </c>
      <c r="U19" s="173"/>
    </row>
    <row r="20" spans="1:21" s="2" customFormat="1" ht="11.25">
      <c r="A20" s="158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72"/>
      <c r="S20" s="172"/>
      <c r="T20" s="172"/>
      <c r="U20" s="180"/>
    </row>
    <row r="21" spans="1:21" s="32" customFormat="1" ht="11.25">
      <c r="A21" s="57" t="s">
        <v>155</v>
      </c>
      <c r="B21" s="114"/>
      <c r="C21" s="114"/>
      <c r="D21" s="114"/>
      <c r="E21" s="156"/>
      <c r="F21" s="184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74"/>
      <c r="S21" s="174"/>
      <c r="T21" s="174"/>
      <c r="U21" s="179"/>
    </row>
    <row r="22" spans="1:21" s="2" customFormat="1" ht="11.25">
      <c r="A22" s="23" t="s">
        <v>306</v>
      </c>
      <c r="B22" s="23" t="s">
        <v>306</v>
      </c>
      <c r="C22" s="23">
        <v>100</v>
      </c>
      <c r="D22" s="23">
        <v>240</v>
      </c>
      <c r="E22" s="23">
        <v>270</v>
      </c>
      <c r="F22" s="23" t="s">
        <v>306</v>
      </c>
      <c r="G22" s="23" t="s">
        <v>306</v>
      </c>
      <c r="H22" s="23">
        <v>120</v>
      </c>
      <c r="I22" s="23">
        <v>25</v>
      </c>
      <c r="J22" s="23" t="s">
        <v>306</v>
      </c>
      <c r="K22" s="23" t="s">
        <v>306</v>
      </c>
      <c r="L22" s="23" t="s">
        <v>306</v>
      </c>
      <c r="M22" s="23">
        <v>15</v>
      </c>
      <c r="N22" s="23" t="s">
        <v>308</v>
      </c>
      <c r="O22" s="23">
        <v>10</v>
      </c>
      <c r="P22" s="23">
        <v>10</v>
      </c>
      <c r="Q22" s="23">
        <v>10</v>
      </c>
      <c r="R22" s="172">
        <v>880</v>
      </c>
      <c r="S22" s="172">
        <v>800</v>
      </c>
      <c r="T22" s="172">
        <v>800</v>
      </c>
      <c r="U22" s="173"/>
    </row>
    <row r="23" spans="1:21" s="2" customFormat="1" ht="11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72"/>
      <c r="S23" s="172"/>
      <c r="T23" s="172"/>
      <c r="U23" s="180"/>
    </row>
    <row r="24" spans="1:21" s="32" customFormat="1" ht="11.25">
      <c r="A24" s="57" t="s">
        <v>162</v>
      </c>
      <c r="B24" s="114"/>
      <c r="C24" s="114"/>
      <c r="D24" s="114"/>
      <c r="E24" s="156"/>
      <c r="F24" s="184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74"/>
      <c r="S24" s="174"/>
      <c r="T24" s="174"/>
      <c r="U24" s="179"/>
    </row>
    <row r="25" spans="1:21" s="2" customFormat="1" ht="11.25">
      <c r="A25" s="23" t="s">
        <v>306</v>
      </c>
      <c r="B25" s="23" t="s">
        <v>306</v>
      </c>
      <c r="C25" s="23" t="s">
        <v>306</v>
      </c>
      <c r="D25" s="23">
        <v>90</v>
      </c>
      <c r="E25" s="23">
        <v>135</v>
      </c>
      <c r="F25" s="23">
        <v>105</v>
      </c>
      <c r="G25" s="23">
        <v>135</v>
      </c>
      <c r="H25" s="23">
        <v>10</v>
      </c>
      <c r="I25" s="23">
        <v>50</v>
      </c>
      <c r="J25" s="23">
        <v>150</v>
      </c>
      <c r="K25" s="23" t="s">
        <v>306</v>
      </c>
      <c r="L25" s="23" t="s">
        <v>306</v>
      </c>
      <c r="M25" s="23" t="s">
        <v>306</v>
      </c>
      <c r="N25" s="23">
        <v>100</v>
      </c>
      <c r="O25" s="23">
        <v>40</v>
      </c>
      <c r="P25" s="23">
        <v>4</v>
      </c>
      <c r="Q25" s="23">
        <v>60</v>
      </c>
      <c r="R25" s="172">
        <v>880</v>
      </c>
      <c r="S25" s="172">
        <v>800</v>
      </c>
      <c r="T25" s="172">
        <v>879</v>
      </c>
      <c r="U25" s="173"/>
    </row>
    <row r="26" spans="1:21" s="2" customFormat="1" ht="11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72"/>
      <c r="S26" s="172"/>
      <c r="T26" s="172"/>
      <c r="U26" s="180"/>
    </row>
    <row r="27" spans="1:21" s="32" customFormat="1" ht="11.25">
      <c r="A27" s="57" t="s">
        <v>163</v>
      </c>
      <c r="B27" s="114"/>
      <c r="C27" s="114"/>
      <c r="D27" s="114"/>
      <c r="E27" s="156"/>
      <c r="F27" s="184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74"/>
      <c r="S27" s="174"/>
      <c r="T27" s="174"/>
      <c r="U27" s="179"/>
    </row>
    <row r="28" spans="1:21" s="2" customFormat="1" ht="11.25">
      <c r="A28" s="23" t="s">
        <v>306</v>
      </c>
      <c r="B28" s="23" t="s">
        <v>306</v>
      </c>
      <c r="C28" s="23" t="s">
        <v>306</v>
      </c>
      <c r="D28" s="23">
        <v>180</v>
      </c>
      <c r="E28" s="23">
        <v>240</v>
      </c>
      <c r="F28" s="23" t="s">
        <v>306</v>
      </c>
      <c r="G28" s="23" t="s">
        <v>306</v>
      </c>
      <c r="H28" s="23">
        <v>130</v>
      </c>
      <c r="I28" s="23">
        <v>110</v>
      </c>
      <c r="J28" s="23">
        <v>100</v>
      </c>
      <c r="K28" s="23">
        <v>40</v>
      </c>
      <c r="L28" s="23" t="s">
        <v>306</v>
      </c>
      <c r="M28" s="23" t="s">
        <v>306</v>
      </c>
      <c r="N28" s="23" t="s">
        <v>308</v>
      </c>
      <c r="O28" s="23" t="s">
        <v>308</v>
      </c>
      <c r="P28" s="23" t="s">
        <v>308</v>
      </c>
      <c r="Q28" s="23" t="s">
        <v>308</v>
      </c>
      <c r="R28" s="172">
        <v>880</v>
      </c>
      <c r="S28" s="172">
        <v>800</v>
      </c>
      <c r="T28" s="172">
        <v>800</v>
      </c>
      <c r="U28" s="173"/>
    </row>
    <row r="29" spans="1:21" s="2" customFormat="1" ht="11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72"/>
      <c r="S29" s="172"/>
      <c r="T29" s="172"/>
      <c r="U29" s="180"/>
    </row>
    <row r="30" spans="1:21" s="32" customFormat="1" ht="11.25">
      <c r="A30" s="57" t="s">
        <v>475</v>
      </c>
      <c r="B30" s="114"/>
      <c r="C30" s="114"/>
      <c r="D30" s="114"/>
      <c r="E30" s="156"/>
      <c r="F30" s="184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74"/>
      <c r="S30" s="174"/>
      <c r="T30" s="174"/>
      <c r="U30" s="179"/>
    </row>
    <row r="31" spans="1:21" s="2" customFormat="1" ht="11.25">
      <c r="A31" s="23" t="s">
        <v>306</v>
      </c>
      <c r="B31" s="23" t="s">
        <v>306</v>
      </c>
      <c r="C31" s="23">
        <v>400</v>
      </c>
      <c r="D31" s="23">
        <v>180</v>
      </c>
      <c r="E31" s="23">
        <v>210</v>
      </c>
      <c r="F31" s="23" t="s">
        <v>306</v>
      </c>
      <c r="G31" s="23" t="s">
        <v>306</v>
      </c>
      <c r="H31" s="23" t="s">
        <v>306</v>
      </c>
      <c r="I31" s="23" t="s">
        <v>306</v>
      </c>
      <c r="J31" s="23" t="s">
        <v>306</v>
      </c>
      <c r="K31" s="23" t="s">
        <v>306</v>
      </c>
      <c r="L31" s="23" t="s">
        <v>306</v>
      </c>
      <c r="M31" s="23" t="s">
        <v>306</v>
      </c>
      <c r="N31" s="23" t="s">
        <v>308</v>
      </c>
      <c r="O31" s="23" t="s">
        <v>308</v>
      </c>
      <c r="P31" s="23">
        <v>1</v>
      </c>
      <c r="Q31" s="23">
        <v>10</v>
      </c>
      <c r="R31" s="172">
        <v>880</v>
      </c>
      <c r="S31" s="172">
        <v>800</v>
      </c>
      <c r="T31" s="172">
        <v>801</v>
      </c>
      <c r="U31" s="173"/>
    </row>
    <row r="32" spans="1:21" s="2" customFormat="1" ht="11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72"/>
      <c r="S32" s="172"/>
      <c r="T32" s="172"/>
      <c r="U32" s="180"/>
    </row>
    <row r="33" spans="1:21" s="32" customFormat="1" ht="11.25">
      <c r="A33" s="57" t="s">
        <v>164</v>
      </c>
      <c r="B33" s="114"/>
      <c r="C33" s="114"/>
      <c r="D33" s="114"/>
      <c r="E33" s="156"/>
      <c r="F33" s="184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74"/>
      <c r="S33" s="174"/>
      <c r="T33" s="174"/>
      <c r="U33" s="179"/>
    </row>
    <row r="34" spans="1:21" s="2" customFormat="1" ht="11.25">
      <c r="A34" s="40" t="s">
        <v>306</v>
      </c>
      <c r="B34" s="23">
        <v>320</v>
      </c>
      <c r="C34" s="23" t="s">
        <v>306</v>
      </c>
      <c r="D34" s="23" t="s">
        <v>306</v>
      </c>
      <c r="E34" s="23" t="s">
        <v>306</v>
      </c>
      <c r="F34" s="23">
        <v>60</v>
      </c>
      <c r="G34" s="23">
        <v>30</v>
      </c>
      <c r="H34" s="23" t="s">
        <v>306</v>
      </c>
      <c r="I34" s="23">
        <v>130</v>
      </c>
      <c r="J34" s="23">
        <v>190</v>
      </c>
      <c r="K34" s="23" t="s">
        <v>306</v>
      </c>
      <c r="L34" s="23" t="s">
        <v>306</v>
      </c>
      <c r="M34" s="23">
        <v>10</v>
      </c>
      <c r="N34" s="23" t="s">
        <v>308</v>
      </c>
      <c r="O34" s="23" t="s">
        <v>308</v>
      </c>
      <c r="P34" s="23" t="s">
        <v>308</v>
      </c>
      <c r="Q34" s="23">
        <v>40</v>
      </c>
      <c r="R34" s="172">
        <v>560</v>
      </c>
      <c r="S34" s="172">
        <v>560</v>
      </c>
      <c r="T34" s="172">
        <v>300</v>
      </c>
      <c r="U34" s="173">
        <f>SUM(A34:Q34)</f>
        <v>780</v>
      </c>
    </row>
    <row r="35" spans="1:21" s="2" customFormat="1" ht="11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72"/>
      <c r="S35" s="172"/>
      <c r="T35" s="172"/>
      <c r="U35" s="180"/>
    </row>
    <row r="36" spans="1:21" s="32" customFormat="1" ht="11.25">
      <c r="A36" s="57" t="s">
        <v>523</v>
      </c>
      <c r="B36" s="114"/>
      <c r="C36" s="114"/>
      <c r="D36" s="114"/>
      <c r="E36" s="156"/>
      <c r="F36" s="184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74"/>
      <c r="S36" s="174"/>
      <c r="T36" s="174"/>
      <c r="U36" s="179"/>
    </row>
    <row r="37" spans="1:21" s="2" customFormat="1" ht="11.25">
      <c r="A37" s="40" t="s">
        <v>306</v>
      </c>
      <c r="B37" s="40">
        <v>400</v>
      </c>
      <c r="C37" s="40" t="s">
        <v>306</v>
      </c>
      <c r="D37" s="40">
        <v>80</v>
      </c>
      <c r="E37" s="23">
        <v>120</v>
      </c>
      <c r="F37" s="23" t="s">
        <v>306</v>
      </c>
      <c r="G37" s="23" t="s">
        <v>306</v>
      </c>
      <c r="H37" s="23">
        <v>240</v>
      </c>
      <c r="I37" s="23">
        <v>40</v>
      </c>
      <c r="J37" s="23">
        <v>90</v>
      </c>
      <c r="K37" s="23" t="s">
        <v>306</v>
      </c>
      <c r="L37" s="23" t="s">
        <v>306</v>
      </c>
      <c r="M37" s="23" t="s">
        <v>306</v>
      </c>
      <c r="N37" s="23" t="s">
        <v>308</v>
      </c>
      <c r="O37" s="23">
        <v>120</v>
      </c>
      <c r="P37" s="23">
        <v>40</v>
      </c>
      <c r="Q37" s="23">
        <v>210</v>
      </c>
      <c r="R37" s="172">
        <v>480</v>
      </c>
      <c r="S37" s="172">
        <v>360</v>
      </c>
      <c r="T37" s="172">
        <f>SUM(A37:Q37)</f>
        <v>1340</v>
      </c>
      <c r="U37" s="173"/>
    </row>
    <row r="38" spans="1:21" s="2" customFormat="1" ht="11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72"/>
      <c r="S38" s="172"/>
      <c r="T38" s="172"/>
      <c r="U38" s="180"/>
    </row>
    <row r="39" spans="1:21" s="2" customFormat="1" ht="11.25">
      <c r="A39" s="57" t="s">
        <v>508</v>
      </c>
      <c r="B39" s="114"/>
      <c r="C39" s="114"/>
      <c r="D39" s="114"/>
      <c r="E39" s="156"/>
      <c r="F39" s="184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72"/>
      <c r="S39" s="172"/>
      <c r="T39" s="172"/>
      <c r="U39" s="179"/>
    </row>
    <row r="40" spans="1:21" s="2" customFormat="1" ht="11.25">
      <c r="A40" s="40">
        <v>880</v>
      </c>
      <c r="B40" s="40" t="s">
        <v>306</v>
      </c>
      <c r="C40" s="40" t="s">
        <v>306</v>
      </c>
      <c r="D40" s="40" t="s">
        <v>306</v>
      </c>
      <c r="E40" s="23" t="s">
        <v>306</v>
      </c>
      <c r="F40" s="40" t="s">
        <v>306</v>
      </c>
      <c r="G40" s="23" t="s">
        <v>306</v>
      </c>
      <c r="H40" s="23" t="s">
        <v>306</v>
      </c>
      <c r="I40" s="23" t="s">
        <v>306</v>
      </c>
      <c r="J40" s="23" t="s">
        <v>306</v>
      </c>
      <c r="K40" s="23" t="s">
        <v>306</v>
      </c>
      <c r="L40" s="23" t="s">
        <v>306</v>
      </c>
      <c r="M40" s="23" t="s">
        <v>306</v>
      </c>
      <c r="N40" s="23" t="s">
        <v>308</v>
      </c>
      <c r="O40" s="23" t="s">
        <v>308</v>
      </c>
      <c r="P40" s="23" t="s">
        <v>308</v>
      </c>
      <c r="Q40" s="23" t="s">
        <v>308</v>
      </c>
      <c r="R40" s="172" t="s">
        <v>308</v>
      </c>
      <c r="S40" s="172" t="s">
        <v>308</v>
      </c>
      <c r="T40" s="172" t="s">
        <v>308</v>
      </c>
      <c r="U40" s="173"/>
    </row>
    <row r="41" spans="1:21" s="2" customFormat="1" ht="11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72"/>
      <c r="S41" s="172"/>
      <c r="T41" s="172"/>
      <c r="U41" s="180"/>
    </row>
    <row r="42" spans="1:21" s="2" customFormat="1" ht="11.25">
      <c r="A42" s="57" t="s">
        <v>566</v>
      </c>
      <c r="B42" s="114"/>
      <c r="C42" s="114"/>
      <c r="D42" s="114"/>
      <c r="E42" s="156"/>
      <c r="F42" s="184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72"/>
      <c r="S42" s="172"/>
      <c r="T42" s="172"/>
      <c r="U42" s="179"/>
    </row>
    <row r="43" spans="1:21" s="2" customFormat="1" ht="11.25">
      <c r="A43" s="40" t="s">
        <v>306</v>
      </c>
      <c r="B43" s="40" t="s">
        <v>306</v>
      </c>
      <c r="C43" s="40" t="s">
        <v>306</v>
      </c>
      <c r="D43" s="40">
        <v>180</v>
      </c>
      <c r="E43" s="23">
        <v>270</v>
      </c>
      <c r="F43" s="23" t="s">
        <v>306</v>
      </c>
      <c r="G43" s="23" t="s">
        <v>306</v>
      </c>
      <c r="H43" s="23">
        <v>70</v>
      </c>
      <c r="I43" s="23" t="s">
        <v>306</v>
      </c>
      <c r="J43" s="23" t="s">
        <v>306</v>
      </c>
      <c r="K43" s="23" t="s">
        <v>306</v>
      </c>
      <c r="L43" s="23" t="s">
        <v>306</v>
      </c>
      <c r="M43" s="23" t="s">
        <v>306</v>
      </c>
      <c r="N43" s="23" t="s">
        <v>308</v>
      </c>
      <c r="O43" s="23">
        <v>120</v>
      </c>
      <c r="P43" s="23">
        <v>8</v>
      </c>
      <c r="Q43" s="23">
        <v>116</v>
      </c>
      <c r="R43" s="172">
        <v>880</v>
      </c>
      <c r="S43" s="172">
        <v>800</v>
      </c>
      <c r="T43" s="172">
        <v>764</v>
      </c>
      <c r="U43" s="173"/>
    </row>
    <row r="44" spans="1:21" s="2" customFormat="1" ht="11.25">
      <c r="A44" s="150"/>
      <c r="B44" s="150"/>
      <c r="C44" s="150"/>
      <c r="D44" s="150"/>
      <c r="E44" s="150"/>
      <c r="F44" s="18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72"/>
      <c r="S44" s="172"/>
      <c r="T44" s="172"/>
      <c r="U44" s="180"/>
    </row>
    <row r="45" spans="1:21" s="2" customFormat="1" ht="11.25">
      <c r="A45" s="57" t="s">
        <v>585</v>
      </c>
      <c r="B45" s="114"/>
      <c r="C45" s="114"/>
      <c r="D45" s="114"/>
      <c r="E45" s="156"/>
      <c r="F45" s="184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74"/>
      <c r="S45" s="174"/>
      <c r="T45" s="174"/>
      <c r="U45" s="179"/>
    </row>
    <row r="46" spans="1:21" s="2" customFormat="1" ht="11.25">
      <c r="A46" s="40" t="s">
        <v>306</v>
      </c>
      <c r="B46" s="40" t="s">
        <v>306</v>
      </c>
      <c r="C46" s="40" t="s">
        <v>306</v>
      </c>
      <c r="D46" s="40">
        <v>60</v>
      </c>
      <c r="E46" s="23">
        <v>90</v>
      </c>
      <c r="F46" s="40">
        <v>150</v>
      </c>
      <c r="G46" s="23">
        <v>225</v>
      </c>
      <c r="H46" s="23">
        <v>30</v>
      </c>
      <c r="I46" s="23">
        <v>60</v>
      </c>
      <c r="J46" s="23">
        <v>240</v>
      </c>
      <c r="K46" s="23" t="s">
        <v>306</v>
      </c>
      <c r="L46" s="23" t="s">
        <v>306</v>
      </c>
      <c r="M46" s="23" t="s">
        <v>306</v>
      </c>
      <c r="N46" s="23" t="s">
        <v>308</v>
      </c>
      <c r="O46" s="23" t="s">
        <v>308</v>
      </c>
      <c r="P46" s="23">
        <v>10</v>
      </c>
      <c r="Q46" s="23" t="s">
        <v>308</v>
      </c>
      <c r="R46" s="172">
        <v>880</v>
      </c>
      <c r="S46" s="172">
        <v>800</v>
      </c>
      <c r="T46" s="172">
        <v>865</v>
      </c>
      <c r="U46" s="173"/>
    </row>
    <row r="47" spans="1:21" s="2" customFormat="1" ht="11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72"/>
      <c r="S47" s="172"/>
      <c r="T47" s="172"/>
      <c r="U47" s="180"/>
    </row>
    <row r="48" spans="1:21" s="2" customFormat="1" ht="11.25">
      <c r="A48" s="57" t="s">
        <v>609</v>
      </c>
      <c r="B48" s="114"/>
      <c r="C48" s="114"/>
      <c r="D48" s="114"/>
      <c r="E48" s="156"/>
      <c r="F48" s="184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74"/>
      <c r="S48" s="174"/>
      <c r="T48" s="174"/>
      <c r="U48" s="179"/>
    </row>
    <row r="49" spans="1:21" s="2" customFormat="1" ht="11.25">
      <c r="A49" s="40" t="s">
        <v>306</v>
      </c>
      <c r="B49" s="40" t="s">
        <v>306</v>
      </c>
      <c r="C49" s="40" t="s">
        <v>306</v>
      </c>
      <c r="D49" s="40">
        <v>60</v>
      </c>
      <c r="E49" s="23">
        <v>90</v>
      </c>
      <c r="F49" s="40">
        <v>180</v>
      </c>
      <c r="G49" s="23">
        <v>180</v>
      </c>
      <c r="H49" s="23">
        <v>30</v>
      </c>
      <c r="I49" s="23">
        <v>160</v>
      </c>
      <c r="J49" s="23">
        <v>120</v>
      </c>
      <c r="K49" s="23" t="s">
        <v>306</v>
      </c>
      <c r="L49" s="23" t="s">
        <v>306</v>
      </c>
      <c r="M49" s="23" t="s">
        <v>306</v>
      </c>
      <c r="N49" s="23">
        <v>60</v>
      </c>
      <c r="O49" s="23" t="s">
        <v>308</v>
      </c>
      <c r="P49" s="23" t="s">
        <v>308</v>
      </c>
      <c r="Q49" s="23" t="s">
        <v>308</v>
      </c>
      <c r="R49" s="172">
        <v>880</v>
      </c>
      <c r="S49" s="172">
        <v>800</v>
      </c>
      <c r="T49" s="172">
        <v>880</v>
      </c>
      <c r="U49" s="173"/>
    </row>
    <row r="50" spans="1:21" s="2" customFormat="1" ht="11.2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72"/>
      <c r="S50" s="172"/>
      <c r="T50" s="172"/>
      <c r="U50" s="180"/>
    </row>
    <row r="51" spans="1:21" s="2" customFormat="1" ht="11.25">
      <c r="A51" s="57" t="s">
        <v>167</v>
      </c>
      <c r="B51" s="114"/>
      <c r="C51" s="114"/>
      <c r="D51" s="114"/>
      <c r="E51" s="156"/>
      <c r="F51" s="184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74"/>
      <c r="S51" s="174"/>
      <c r="T51" s="174"/>
      <c r="U51" s="179"/>
    </row>
    <row r="52" spans="1:21" s="2" customFormat="1" ht="11.25">
      <c r="A52" s="40" t="s">
        <v>306</v>
      </c>
      <c r="B52" s="40" t="s">
        <v>306</v>
      </c>
      <c r="C52" s="40" t="s">
        <v>306</v>
      </c>
      <c r="D52" s="40">
        <v>180</v>
      </c>
      <c r="E52" s="23">
        <v>360</v>
      </c>
      <c r="F52" s="40" t="s">
        <v>306</v>
      </c>
      <c r="G52" s="23" t="s">
        <v>306</v>
      </c>
      <c r="H52" s="23">
        <v>120</v>
      </c>
      <c r="I52" s="23" t="s">
        <v>306</v>
      </c>
      <c r="J52" s="23" t="s">
        <v>306</v>
      </c>
      <c r="K52" s="23" t="s">
        <v>306</v>
      </c>
      <c r="L52" s="23" t="s">
        <v>306</v>
      </c>
      <c r="M52" s="23" t="s">
        <v>306</v>
      </c>
      <c r="N52" s="23" t="s">
        <v>308</v>
      </c>
      <c r="O52" s="23">
        <v>60</v>
      </c>
      <c r="P52" s="23">
        <v>40</v>
      </c>
      <c r="Q52" s="23">
        <v>40</v>
      </c>
      <c r="R52" s="172">
        <v>880</v>
      </c>
      <c r="S52" s="172">
        <v>800</v>
      </c>
      <c r="T52" s="172">
        <v>800</v>
      </c>
      <c r="U52" s="173"/>
    </row>
    <row r="53" spans="1:21" s="2" customFormat="1" ht="11.2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72"/>
      <c r="S53" s="172"/>
      <c r="T53" s="172"/>
      <c r="U53" s="180"/>
    </row>
    <row r="54" spans="1:21" s="2" customFormat="1" ht="11.25">
      <c r="A54" s="57" t="s">
        <v>657</v>
      </c>
      <c r="B54" s="114"/>
      <c r="C54" s="114"/>
      <c r="D54" s="114"/>
      <c r="E54" s="156"/>
      <c r="F54" s="184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74"/>
      <c r="S54" s="174"/>
      <c r="T54" s="174"/>
      <c r="U54" s="179"/>
    </row>
    <row r="55" spans="1:21" s="2" customFormat="1" ht="11.25">
      <c r="A55" s="40" t="s">
        <v>306</v>
      </c>
      <c r="B55" s="40" t="s">
        <v>306</v>
      </c>
      <c r="C55" s="40" t="s">
        <v>306</v>
      </c>
      <c r="D55" s="40">
        <v>180</v>
      </c>
      <c r="E55" s="23">
        <v>210</v>
      </c>
      <c r="F55" s="40" t="s">
        <v>306</v>
      </c>
      <c r="G55" s="23" t="s">
        <v>306</v>
      </c>
      <c r="H55" s="23">
        <v>3</v>
      </c>
      <c r="I55" s="23" t="s">
        <v>306</v>
      </c>
      <c r="J55" s="23">
        <v>400</v>
      </c>
      <c r="K55" s="23" t="s">
        <v>306</v>
      </c>
      <c r="L55" s="23" t="s">
        <v>306</v>
      </c>
      <c r="M55" s="23">
        <v>10</v>
      </c>
      <c r="N55" s="23" t="s">
        <v>308</v>
      </c>
      <c r="O55" s="23" t="s">
        <v>308</v>
      </c>
      <c r="P55" s="23">
        <v>12</v>
      </c>
      <c r="Q55" s="23" t="s">
        <v>308</v>
      </c>
      <c r="R55" s="172">
        <v>880</v>
      </c>
      <c r="S55" s="172">
        <v>800</v>
      </c>
      <c r="T55" s="172">
        <v>815</v>
      </c>
      <c r="U55" s="173"/>
    </row>
    <row r="56" spans="1:21" s="2" customFormat="1" ht="11.2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72"/>
      <c r="S56" s="172"/>
      <c r="T56" s="172"/>
      <c r="U56" s="180"/>
    </row>
    <row r="57" spans="1:21" s="2" customFormat="1" ht="11.25">
      <c r="A57" s="57" t="s">
        <v>681</v>
      </c>
      <c r="B57" s="114"/>
      <c r="C57" s="114"/>
      <c r="D57" s="114"/>
      <c r="E57" s="156"/>
      <c r="F57" s="184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74"/>
      <c r="S57" s="174"/>
      <c r="T57" s="174"/>
      <c r="U57" s="179"/>
    </row>
    <row r="58" spans="1:21" s="2" customFormat="1" ht="11.25">
      <c r="A58" s="40" t="s">
        <v>306</v>
      </c>
      <c r="B58" s="40" t="s">
        <v>306</v>
      </c>
      <c r="C58" s="40" t="s">
        <v>306</v>
      </c>
      <c r="D58" s="40">
        <v>144</v>
      </c>
      <c r="E58" s="23">
        <v>216</v>
      </c>
      <c r="F58" s="40">
        <v>60</v>
      </c>
      <c r="G58" s="23">
        <v>40</v>
      </c>
      <c r="H58" s="23">
        <v>30</v>
      </c>
      <c r="I58" s="23">
        <v>50</v>
      </c>
      <c r="J58" s="23">
        <v>60</v>
      </c>
      <c r="K58" s="23" t="s">
        <v>306</v>
      </c>
      <c r="L58" s="23" t="s">
        <v>306</v>
      </c>
      <c r="M58" s="23" t="s">
        <v>306</v>
      </c>
      <c r="N58" s="23">
        <v>150</v>
      </c>
      <c r="O58" s="23" t="s">
        <v>308</v>
      </c>
      <c r="P58" s="23">
        <v>24</v>
      </c>
      <c r="Q58" s="23">
        <v>30</v>
      </c>
      <c r="R58" s="172">
        <v>880</v>
      </c>
      <c r="S58" s="172">
        <v>800</v>
      </c>
      <c r="T58" s="172">
        <v>804</v>
      </c>
      <c r="U58" s="173"/>
    </row>
    <row r="59" spans="1:21" s="2" customFormat="1" ht="11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72"/>
      <c r="S59" s="172"/>
      <c r="T59" s="172"/>
      <c r="U59" s="180"/>
    </row>
    <row r="60" spans="1:21" s="32" customFormat="1" ht="11.25">
      <c r="A60" s="57" t="s">
        <v>705</v>
      </c>
      <c r="B60" s="114"/>
      <c r="C60" s="114"/>
      <c r="D60" s="114"/>
      <c r="E60" s="156"/>
      <c r="F60" s="184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74"/>
      <c r="S60" s="174"/>
      <c r="T60" s="174"/>
      <c r="U60" s="179"/>
    </row>
    <row r="61" spans="1:21" s="2" customFormat="1" ht="11.25">
      <c r="A61" s="40" t="s">
        <v>306</v>
      </c>
      <c r="B61" s="40" t="s">
        <v>306</v>
      </c>
      <c r="C61" s="40" t="s">
        <v>306</v>
      </c>
      <c r="D61" s="40">
        <v>180</v>
      </c>
      <c r="E61" s="23">
        <v>270</v>
      </c>
      <c r="F61" s="40" t="s">
        <v>306</v>
      </c>
      <c r="G61" s="23" t="s">
        <v>306</v>
      </c>
      <c r="H61" s="23">
        <v>110</v>
      </c>
      <c r="I61" s="23" t="s">
        <v>306</v>
      </c>
      <c r="J61" s="23" t="s">
        <v>306</v>
      </c>
      <c r="K61" s="23">
        <v>40</v>
      </c>
      <c r="L61" s="23" t="s">
        <v>306</v>
      </c>
      <c r="M61" s="23">
        <v>6</v>
      </c>
      <c r="N61" s="23" t="s">
        <v>308</v>
      </c>
      <c r="O61" s="23">
        <v>60</v>
      </c>
      <c r="P61" s="23" t="s">
        <v>308</v>
      </c>
      <c r="Q61" s="23">
        <v>78</v>
      </c>
      <c r="R61" s="172">
        <v>880</v>
      </c>
      <c r="S61" s="172">
        <v>800</v>
      </c>
      <c r="T61" s="172">
        <v>744</v>
      </c>
      <c r="U61" s="173"/>
    </row>
    <row r="62" spans="1:21" s="2" customFormat="1" ht="11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72"/>
      <c r="S62" s="172"/>
      <c r="T62" s="172"/>
      <c r="U62" s="180"/>
    </row>
    <row r="63" spans="1:21" s="32" customFormat="1" ht="11.25">
      <c r="A63" s="57" t="s">
        <v>705</v>
      </c>
      <c r="B63" s="114"/>
      <c r="C63" s="114"/>
      <c r="D63" s="114"/>
      <c r="E63" s="156"/>
      <c r="F63" s="184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74"/>
      <c r="S63" s="174"/>
      <c r="T63" s="174"/>
      <c r="U63" s="179"/>
    </row>
    <row r="64" spans="1:21" s="2" customFormat="1" ht="11.25">
      <c r="A64" s="40" t="s">
        <v>306</v>
      </c>
      <c r="B64" s="40" t="s">
        <v>306</v>
      </c>
      <c r="C64" s="40" t="s">
        <v>306</v>
      </c>
      <c r="D64" s="40" t="s">
        <v>306</v>
      </c>
      <c r="E64" s="23" t="s">
        <v>306</v>
      </c>
      <c r="F64" s="40" t="s">
        <v>306</v>
      </c>
      <c r="G64" s="23" t="s">
        <v>306</v>
      </c>
      <c r="H64" s="23">
        <v>60</v>
      </c>
      <c r="I64" s="23" t="s">
        <v>306</v>
      </c>
      <c r="J64" s="23" t="s">
        <v>306</v>
      </c>
      <c r="K64" s="23" t="s">
        <v>306</v>
      </c>
      <c r="L64" s="23" t="s">
        <v>306</v>
      </c>
      <c r="M64" s="23" t="s">
        <v>306</v>
      </c>
      <c r="N64" s="23" t="s">
        <v>308</v>
      </c>
      <c r="O64" s="23" t="s">
        <v>308</v>
      </c>
      <c r="P64" s="23" t="s">
        <v>308</v>
      </c>
      <c r="Q64" s="23" t="s">
        <v>308</v>
      </c>
      <c r="R64" s="172" t="s">
        <v>308</v>
      </c>
      <c r="S64" s="172" t="s">
        <v>308</v>
      </c>
      <c r="T64" s="172">
        <v>60</v>
      </c>
      <c r="U64" s="173"/>
    </row>
    <row r="65" spans="1:21" s="2" customFormat="1" ht="11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72"/>
      <c r="S65" s="172"/>
      <c r="T65" s="172"/>
      <c r="U65" s="180"/>
    </row>
    <row r="66" spans="1:21" s="32" customFormat="1" ht="11.25">
      <c r="A66" s="57" t="s">
        <v>168</v>
      </c>
      <c r="B66" s="114"/>
      <c r="C66" s="114"/>
      <c r="D66" s="114"/>
      <c r="E66" s="156"/>
      <c r="F66" s="184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74"/>
      <c r="S66" s="174"/>
      <c r="T66" s="174"/>
      <c r="U66" s="179"/>
    </row>
    <row r="67" spans="1:21" s="2" customFormat="1" ht="11.25">
      <c r="A67" s="40" t="s">
        <v>306</v>
      </c>
      <c r="B67" s="40" t="s">
        <v>306</v>
      </c>
      <c r="C67" s="40" t="s">
        <v>306</v>
      </c>
      <c r="D67" s="40">
        <v>120</v>
      </c>
      <c r="E67" s="23">
        <v>180</v>
      </c>
      <c r="F67" s="40" t="s">
        <v>306</v>
      </c>
      <c r="G67" s="23" t="s">
        <v>306</v>
      </c>
      <c r="H67" s="23">
        <v>90</v>
      </c>
      <c r="I67" s="23">
        <v>60</v>
      </c>
      <c r="J67" s="23" t="s">
        <v>306</v>
      </c>
      <c r="K67" s="23">
        <v>60</v>
      </c>
      <c r="L67" s="23" t="s">
        <v>306</v>
      </c>
      <c r="M67" s="23">
        <v>10</v>
      </c>
      <c r="N67" s="23">
        <v>300</v>
      </c>
      <c r="O67" s="23">
        <v>20</v>
      </c>
      <c r="P67" s="23" t="s">
        <v>308</v>
      </c>
      <c r="Q67" s="23" t="s">
        <v>308</v>
      </c>
      <c r="R67" s="172">
        <v>880</v>
      </c>
      <c r="S67" s="172">
        <v>800</v>
      </c>
      <c r="T67" s="172">
        <v>840</v>
      </c>
      <c r="U67" s="173"/>
    </row>
    <row r="68" spans="1:21" s="2" customFormat="1" ht="11.2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72"/>
      <c r="S68" s="172"/>
      <c r="T68" s="172"/>
      <c r="U68" s="180"/>
    </row>
    <row r="69" spans="1:21" s="32" customFormat="1" ht="11.25">
      <c r="A69" s="57" t="s">
        <v>766</v>
      </c>
      <c r="B69" s="114"/>
      <c r="C69" s="114"/>
      <c r="D69" s="114"/>
      <c r="E69" s="156"/>
      <c r="F69" s="184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74"/>
      <c r="S69" s="174"/>
      <c r="T69" s="174"/>
      <c r="U69" s="179"/>
    </row>
    <row r="70" spans="1:21" s="2" customFormat="1" ht="11.25">
      <c r="A70" s="40" t="s">
        <v>306</v>
      </c>
      <c r="B70" s="40" t="s">
        <v>306</v>
      </c>
      <c r="C70" s="40">
        <v>380</v>
      </c>
      <c r="D70" s="40">
        <v>180</v>
      </c>
      <c r="E70" s="23">
        <v>270</v>
      </c>
      <c r="F70" s="40" t="s">
        <v>306</v>
      </c>
      <c r="G70" s="23" t="s">
        <v>306</v>
      </c>
      <c r="H70" s="23">
        <v>50</v>
      </c>
      <c r="I70" s="23" t="s">
        <v>306</v>
      </c>
      <c r="J70" s="23" t="s">
        <v>306</v>
      </c>
      <c r="K70" s="23" t="s">
        <v>306</v>
      </c>
      <c r="L70" s="23" t="s">
        <v>306</v>
      </c>
      <c r="M70" s="23" t="s">
        <v>306</v>
      </c>
      <c r="N70" s="23" t="s">
        <v>308</v>
      </c>
      <c r="O70" s="23" t="s">
        <v>308</v>
      </c>
      <c r="P70" s="23" t="s">
        <v>308</v>
      </c>
      <c r="Q70" s="23" t="s">
        <v>308</v>
      </c>
      <c r="R70" s="172">
        <v>880</v>
      </c>
      <c r="S70" s="172">
        <v>800</v>
      </c>
      <c r="T70" s="172">
        <v>880</v>
      </c>
      <c r="U70" s="173"/>
    </row>
    <row r="71" spans="1:21" s="2" customFormat="1" ht="11.2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72"/>
      <c r="S71" s="172"/>
      <c r="T71" s="172"/>
      <c r="U71" s="180"/>
    </row>
    <row r="72" spans="1:21" s="32" customFormat="1" ht="11.25">
      <c r="A72" s="57" t="s">
        <v>774</v>
      </c>
      <c r="B72" s="114"/>
      <c r="C72" s="114"/>
      <c r="D72" s="114"/>
      <c r="E72" s="156"/>
      <c r="F72" s="184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74"/>
      <c r="S72" s="174"/>
      <c r="T72" s="174"/>
      <c r="U72" s="179"/>
    </row>
    <row r="73" spans="1:21" s="2" customFormat="1" ht="11.25">
      <c r="A73" s="40">
        <v>1040</v>
      </c>
      <c r="B73" s="40" t="s">
        <v>306</v>
      </c>
      <c r="C73" s="40" t="s">
        <v>306</v>
      </c>
      <c r="D73" s="40">
        <v>40</v>
      </c>
      <c r="E73" s="23">
        <v>60</v>
      </c>
      <c r="F73" s="40" t="s">
        <v>306</v>
      </c>
      <c r="G73" s="23" t="s">
        <v>306</v>
      </c>
      <c r="H73" s="23" t="s">
        <v>306</v>
      </c>
      <c r="I73" s="23" t="s">
        <v>306</v>
      </c>
      <c r="J73" s="23" t="s">
        <v>306</v>
      </c>
      <c r="K73" s="23" t="s">
        <v>306</v>
      </c>
      <c r="L73" s="23" t="s">
        <v>306</v>
      </c>
      <c r="M73" s="23" t="s">
        <v>306</v>
      </c>
      <c r="N73" s="23" t="s">
        <v>308</v>
      </c>
      <c r="O73" s="23" t="s">
        <v>308</v>
      </c>
      <c r="P73" s="23" t="s">
        <v>308</v>
      </c>
      <c r="Q73" s="23" t="s">
        <v>308</v>
      </c>
      <c r="R73" s="172">
        <v>280</v>
      </c>
      <c r="S73" s="172">
        <v>200</v>
      </c>
      <c r="T73" s="172">
        <v>100</v>
      </c>
      <c r="U73" s="173"/>
    </row>
    <row r="74" spans="1:21" s="2" customFormat="1" ht="11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72"/>
      <c r="S74" s="172"/>
      <c r="T74" s="172"/>
      <c r="U74" s="180"/>
    </row>
    <row r="75" spans="1:21" s="32" customFormat="1" ht="11.25">
      <c r="A75" s="57" t="s">
        <v>781</v>
      </c>
      <c r="B75" s="114"/>
      <c r="C75" s="114"/>
      <c r="D75" s="114"/>
      <c r="E75" s="156"/>
      <c r="F75" s="184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72"/>
      <c r="S75" s="172"/>
      <c r="T75" s="172"/>
      <c r="U75" s="179"/>
    </row>
    <row r="76" spans="1:21" s="2" customFormat="1" ht="11.25">
      <c r="A76" s="23" t="s">
        <v>306</v>
      </c>
      <c r="B76" s="23" t="s">
        <v>306</v>
      </c>
      <c r="C76" s="23" t="s">
        <v>306</v>
      </c>
      <c r="D76" s="23">
        <v>120</v>
      </c>
      <c r="E76" s="23">
        <v>180</v>
      </c>
      <c r="F76" s="23" t="s">
        <v>306</v>
      </c>
      <c r="G76" s="23" t="s">
        <v>306</v>
      </c>
      <c r="H76" s="23">
        <v>50</v>
      </c>
      <c r="I76" s="23">
        <v>100</v>
      </c>
      <c r="J76" s="23">
        <v>100</v>
      </c>
      <c r="K76" s="23" t="s">
        <v>306</v>
      </c>
      <c r="L76" s="23" t="s">
        <v>306</v>
      </c>
      <c r="M76" s="23">
        <v>46</v>
      </c>
      <c r="N76" s="23">
        <v>240</v>
      </c>
      <c r="O76" s="23" t="s">
        <v>308</v>
      </c>
      <c r="P76" s="23">
        <v>20</v>
      </c>
      <c r="Q76" s="23" t="s">
        <v>308</v>
      </c>
      <c r="R76" s="172">
        <v>880</v>
      </c>
      <c r="S76" s="172">
        <v>800</v>
      </c>
      <c r="T76" s="172">
        <v>856</v>
      </c>
      <c r="U76" s="173"/>
    </row>
    <row r="77" spans="1:21" s="2" customFormat="1" ht="11.2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72"/>
      <c r="S77" s="172"/>
      <c r="T77" s="172"/>
      <c r="U77" s="180"/>
    </row>
    <row r="78" spans="1:21" s="32" customFormat="1" ht="11.25">
      <c r="A78" s="57" t="s">
        <v>810</v>
      </c>
      <c r="B78" s="114"/>
      <c r="C78" s="114"/>
      <c r="D78" s="114"/>
      <c r="E78" s="185"/>
      <c r="F78" s="18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72"/>
      <c r="S78" s="172"/>
      <c r="T78" s="172"/>
      <c r="U78" s="179"/>
    </row>
    <row r="79" spans="1:21" s="2" customFormat="1" ht="11.25">
      <c r="A79" s="23" t="s">
        <v>306</v>
      </c>
      <c r="B79" s="23" t="s">
        <v>306</v>
      </c>
      <c r="C79" s="23" t="s">
        <v>306</v>
      </c>
      <c r="D79" s="23">
        <v>180</v>
      </c>
      <c r="E79" s="23">
        <v>240</v>
      </c>
      <c r="F79" s="23" t="s">
        <v>306</v>
      </c>
      <c r="G79" s="23" t="s">
        <v>306</v>
      </c>
      <c r="H79" s="23">
        <v>64</v>
      </c>
      <c r="I79" s="23" t="s">
        <v>306</v>
      </c>
      <c r="J79" s="23" t="s">
        <v>306</v>
      </c>
      <c r="K79" s="23" t="s">
        <v>306</v>
      </c>
      <c r="L79" s="23">
        <v>62</v>
      </c>
      <c r="M79" s="23" t="s">
        <v>306</v>
      </c>
      <c r="N79" s="23" t="s">
        <v>308</v>
      </c>
      <c r="O79" s="23">
        <v>22</v>
      </c>
      <c r="P79" s="23">
        <v>2</v>
      </c>
      <c r="Q79" s="23">
        <v>16</v>
      </c>
      <c r="R79" s="172">
        <v>880</v>
      </c>
      <c r="S79" s="172">
        <v>800</v>
      </c>
      <c r="T79" s="172">
        <v>586</v>
      </c>
      <c r="U79" s="173"/>
    </row>
    <row r="80" spans="1:21" s="2" customFormat="1" ht="11.2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72"/>
      <c r="S80" s="172"/>
      <c r="T80" s="172"/>
      <c r="U80" s="180"/>
    </row>
    <row r="81" spans="1:21" s="32" customFormat="1" ht="11.25">
      <c r="A81" s="57" t="s">
        <v>169</v>
      </c>
      <c r="B81" s="114"/>
      <c r="C81" s="114"/>
      <c r="D81" s="114"/>
      <c r="E81" s="156"/>
      <c r="F81" s="184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72"/>
      <c r="S81" s="172"/>
      <c r="T81" s="172"/>
      <c r="U81" s="179"/>
    </row>
    <row r="82" spans="1:21" s="2" customFormat="1" ht="11.25">
      <c r="A82" s="23" t="s">
        <v>306</v>
      </c>
      <c r="B82" s="23" t="s">
        <v>306</v>
      </c>
      <c r="C82" s="23" t="s">
        <v>306</v>
      </c>
      <c r="D82" s="23">
        <v>180</v>
      </c>
      <c r="E82" s="23">
        <v>360</v>
      </c>
      <c r="F82" s="23" t="s">
        <v>306</v>
      </c>
      <c r="G82" s="23" t="s">
        <v>306</v>
      </c>
      <c r="H82" s="23">
        <v>72</v>
      </c>
      <c r="I82" s="23" t="s">
        <v>306</v>
      </c>
      <c r="J82" s="23" t="s">
        <v>306</v>
      </c>
      <c r="K82" s="23" t="s">
        <v>306</v>
      </c>
      <c r="L82" s="23">
        <v>20</v>
      </c>
      <c r="M82" s="23" t="s">
        <v>306</v>
      </c>
      <c r="N82" s="23" t="s">
        <v>308</v>
      </c>
      <c r="O82" s="23">
        <v>24</v>
      </c>
      <c r="P82" s="23">
        <v>2</v>
      </c>
      <c r="Q82" s="23">
        <v>52</v>
      </c>
      <c r="R82" s="172">
        <v>880</v>
      </c>
      <c r="S82" s="172">
        <v>800</v>
      </c>
      <c r="T82" s="172">
        <v>710</v>
      </c>
      <c r="U82" s="173"/>
    </row>
    <row r="83" spans="1:21" s="2" customFormat="1" ht="11.2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72"/>
      <c r="S83" s="172"/>
      <c r="T83" s="172"/>
      <c r="U83" s="180"/>
    </row>
    <row r="84" spans="1:21" s="32" customFormat="1" ht="11.25">
      <c r="A84" s="57" t="s">
        <v>844</v>
      </c>
      <c r="B84" s="114"/>
      <c r="C84" s="114"/>
      <c r="D84" s="114"/>
      <c r="E84" s="156"/>
      <c r="F84" s="184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74"/>
      <c r="S84" s="174"/>
      <c r="T84" s="174"/>
      <c r="U84" s="179"/>
    </row>
    <row r="85" spans="1:21" s="2" customFormat="1" ht="11.25">
      <c r="A85" s="40" t="s">
        <v>306</v>
      </c>
      <c r="B85" s="40" t="s">
        <v>306</v>
      </c>
      <c r="C85" s="40" t="s">
        <v>306</v>
      </c>
      <c r="D85" s="40">
        <v>180</v>
      </c>
      <c r="E85" s="23">
        <v>270</v>
      </c>
      <c r="F85" s="40" t="s">
        <v>306</v>
      </c>
      <c r="G85" s="23" t="s">
        <v>306</v>
      </c>
      <c r="H85" s="23">
        <v>60</v>
      </c>
      <c r="I85" s="23" t="s">
        <v>306</v>
      </c>
      <c r="J85" s="23" t="s">
        <v>306</v>
      </c>
      <c r="K85" s="23">
        <v>245</v>
      </c>
      <c r="L85" s="23" t="s">
        <v>306</v>
      </c>
      <c r="M85" s="23" t="s">
        <v>306</v>
      </c>
      <c r="N85" s="23" t="s">
        <v>308</v>
      </c>
      <c r="O85" s="23" t="s">
        <v>308</v>
      </c>
      <c r="P85" s="23">
        <v>8</v>
      </c>
      <c r="Q85" s="23" t="s">
        <v>308</v>
      </c>
      <c r="R85" s="172">
        <v>880</v>
      </c>
      <c r="S85" s="172">
        <v>800</v>
      </c>
      <c r="T85" s="172">
        <v>763</v>
      </c>
      <c r="U85" s="173"/>
    </row>
    <row r="86" spans="1:21" s="2" customFormat="1" ht="11.2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72"/>
      <c r="S86" s="172"/>
      <c r="T86" s="172"/>
      <c r="U86" s="180"/>
    </row>
    <row r="87" spans="1:21" s="32" customFormat="1" ht="11.25">
      <c r="A87" s="57" t="s">
        <v>857</v>
      </c>
      <c r="B87" s="114"/>
      <c r="C87" s="114"/>
      <c r="D87" s="114"/>
      <c r="E87" s="156"/>
      <c r="F87" s="184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74"/>
      <c r="S87" s="174"/>
      <c r="T87" s="174"/>
      <c r="U87" s="179"/>
    </row>
    <row r="88" spans="1:21" s="2" customFormat="1" ht="11.25">
      <c r="A88" s="40">
        <v>880</v>
      </c>
      <c r="B88" s="40" t="s">
        <v>306</v>
      </c>
      <c r="C88" s="40" t="s">
        <v>306</v>
      </c>
      <c r="D88" s="40" t="s">
        <v>306</v>
      </c>
      <c r="E88" s="23" t="s">
        <v>306</v>
      </c>
      <c r="F88" s="40" t="s">
        <v>306</v>
      </c>
      <c r="G88" s="23" t="s">
        <v>306</v>
      </c>
      <c r="H88" s="23" t="s">
        <v>306</v>
      </c>
      <c r="I88" s="23" t="s">
        <v>306</v>
      </c>
      <c r="J88" s="23" t="s">
        <v>306</v>
      </c>
      <c r="K88" s="23" t="s">
        <v>306</v>
      </c>
      <c r="L88" s="23" t="s">
        <v>306</v>
      </c>
      <c r="M88" s="23" t="s">
        <v>306</v>
      </c>
      <c r="N88" s="23" t="s">
        <v>308</v>
      </c>
      <c r="O88" s="23" t="s">
        <v>308</v>
      </c>
      <c r="P88" s="23" t="s">
        <v>308</v>
      </c>
      <c r="Q88" s="23" t="s">
        <v>308</v>
      </c>
      <c r="R88" s="172" t="s">
        <v>308</v>
      </c>
      <c r="S88" s="172" t="s">
        <v>308</v>
      </c>
      <c r="T88" s="172" t="s">
        <v>308</v>
      </c>
      <c r="U88" s="173"/>
    </row>
    <row r="89" spans="1:21" s="2" customFormat="1" ht="11.2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72"/>
      <c r="S89" s="172"/>
      <c r="T89" s="172"/>
      <c r="U89" s="180"/>
    </row>
    <row r="90" spans="1:21" s="32" customFormat="1" ht="11.25">
      <c r="A90" s="57" t="s">
        <v>860</v>
      </c>
      <c r="B90" s="114"/>
      <c r="C90" s="114"/>
      <c r="D90" s="114"/>
      <c r="E90" s="156"/>
      <c r="F90" s="184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74"/>
      <c r="S90" s="174"/>
      <c r="T90" s="174"/>
      <c r="U90" s="179"/>
    </row>
    <row r="91" spans="1:21" s="2" customFormat="1" ht="11.25">
      <c r="A91" s="40" t="s">
        <v>306</v>
      </c>
      <c r="B91" s="40" t="s">
        <v>306</v>
      </c>
      <c r="C91" s="40" t="s">
        <v>306</v>
      </c>
      <c r="D91" s="40">
        <v>120</v>
      </c>
      <c r="E91" s="23">
        <v>180</v>
      </c>
      <c r="F91" s="40" t="s">
        <v>306</v>
      </c>
      <c r="G91" s="23" t="s">
        <v>306</v>
      </c>
      <c r="H91" s="23" t="s">
        <v>306</v>
      </c>
      <c r="I91" s="23" t="s">
        <v>306</v>
      </c>
      <c r="J91" s="23" t="s">
        <v>306</v>
      </c>
      <c r="K91" s="23">
        <v>320</v>
      </c>
      <c r="L91" s="23">
        <v>60</v>
      </c>
      <c r="M91" s="23">
        <v>10</v>
      </c>
      <c r="N91" s="23" t="s">
        <v>308</v>
      </c>
      <c r="O91" s="23">
        <v>40</v>
      </c>
      <c r="P91" s="23">
        <v>6</v>
      </c>
      <c r="Q91" s="23" t="s">
        <v>308</v>
      </c>
      <c r="R91" s="172">
        <v>880</v>
      </c>
      <c r="S91" s="172">
        <v>800</v>
      </c>
      <c r="T91" s="172">
        <f>SUM(A91:Q91)</f>
        <v>736</v>
      </c>
      <c r="U91" s="173"/>
    </row>
    <row r="92" spans="1:21" s="2" customFormat="1" ht="11.2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72"/>
      <c r="S92" s="172"/>
      <c r="T92" s="172"/>
      <c r="U92" s="180"/>
    </row>
    <row r="93" spans="1:21" s="32" customFormat="1" ht="11.25">
      <c r="A93" s="57" t="s">
        <v>886</v>
      </c>
      <c r="B93" s="114"/>
      <c r="C93" s="114"/>
      <c r="D93" s="114"/>
      <c r="E93" s="156"/>
      <c r="F93" s="184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74"/>
      <c r="S93" s="174"/>
      <c r="T93" s="174"/>
      <c r="U93" s="179"/>
    </row>
    <row r="94" spans="1:21" s="2" customFormat="1" ht="11.25">
      <c r="A94" s="40" t="s">
        <v>306</v>
      </c>
      <c r="B94" s="40" t="s">
        <v>306</v>
      </c>
      <c r="C94" s="40" t="s">
        <v>306</v>
      </c>
      <c r="D94" s="40" t="s">
        <v>306</v>
      </c>
      <c r="E94" s="23" t="s">
        <v>306</v>
      </c>
      <c r="F94" s="40" t="s">
        <v>306</v>
      </c>
      <c r="G94" s="23" t="s">
        <v>306</v>
      </c>
      <c r="H94" s="23" t="s">
        <v>306</v>
      </c>
      <c r="I94" s="23" t="s">
        <v>306</v>
      </c>
      <c r="J94" s="23" t="s">
        <v>306</v>
      </c>
      <c r="K94" s="23" t="s">
        <v>306</v>
      </c>
      <c r="L94" s="23" t="s">
        <v>306</v>
      </c>
      <c r="M94" s="23" t="s">
        <v>306</v>
      </c>
      <c r="N94" s="23" t="s">
        <v>308</v>
      </c>
      <c r="O94" s="23" t="s">
        <v>308</v>
      </c>
      <c r="P94" s="23" t="s">
        <v>308</v>
      </c>
      <c r="Q94" s="23" t="s">
        <v>308</v>
      </c>
      <c r="R94" s="172" t="s">
        <v>308</v>
      </c>
      <c r="S94" s="172" t="s">
        <v>308</v>
      </c>
      <c r="T94" s="172" t="s">
        <v>308</v>
      </c>
      <c r="U94" s="173"/>
    </row>
    <row r="95" spans="1:21" s="2" customFormat="1" ht="11.2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72"/>
      <c r="S95" s="172"/>
      <c r="T95" s="172"/>
      <c r="U95" s="180"/>
    </row>
    <row r="96" spans="1:21" s="2" customFormat="1" ht="11.25">
      <c r="A96" s="57" t="s">
        <v>891</v>
      </c>
      <c r="B96" s="114"/>
      <c r="C96" s="114"/>
      <c r="D96" s="114"/>
      <c r="E96" s="156"/>
      <c r="F96" s="184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74"/>
      <c r="S96" s="174"/>
      <c r="T96" s="174"/>
      <c r="U96" s="179"/>
    </row>
    <row r="97" spans="1:21" s="2" customFormat="1" ht="11.25">
      <c r="A97" s="40" t="s">
        <v>306</v>
      </c>
      <c r="B97" s="40" t="s">
        <v>306</v>
      </c>
      <c r="C97" s="40" t="s">
        <v>306</v>
      </c>
      <c r="D97" s="40" t="s">
        <v>306</v>
      </c>
      <c r="E97" s="23" t="s">
        <v>306</v>
      </c>
      <c r="F97" s="40" t="s">
        <v>306</v>
      </c>
      <c r="G97" s="23" t="s">
        <v>306</v>
      </c>
      <c r="H97" s="23" t="s">
        <v>306</v>
      </c>
      <c r="I97" s="23" t="s">
        <v>306</v>
      </c>
      <c r="J97" s="23" t="s">
        <v>306</v>
      </c>
      <c r="K97" s="23" t="s">
        <v>306</v>
      </c>
      <c r="L97" s="23" t="s">
        <v>306</v>
      </c>
      <c r="M97" s="23" t="s">
        <v>306</v>
      </c>
      <c r="N97" s="23" t="s">
        <v>308</v>
      </c>
      <c r="O97" s="23" t="s">
        <v>308</v>
      </c>
      <c r="P97" s="23" t="s">
        <v>308</v>
      </c>
      <c r="Q97" s="23" t="s">
        <v>308</v>
      </c>
      <c r="R97" s="172" t="s">
        <v>308</v>
      </c>
      <c r="S97" s="172" t="s">
        <v>308</v>
      </c>
      <c r="T97" s="172" t="s">
        <v>308</v>
      </c>
      <c r="U97" s="173"/>
    </row>
    <row r="98" spans="1:21" s="2" customFormat="1" ht="11.2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72"/>
      <c r="S98" s="172"/>
      <c r="T98" s="172"/>
      <c r="U98" s="180"/>
    </row>
    <row r="99" spans="1:21" s="2" customFormat="1" ht="11.25">
      <c r="A99" s="57" t="s">
        <v>894</v>
      </c>
      <c r="B99" s="114"/>
      <c r="C99" s="114"/>
      <c r="D99" s="114"/>
      <c r="E99" s="156"/>
      <c r="F99" s="184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74"/>
      <c r="S99" s="174"/>
      <c r="T99" s="174"/>
      <c r="U99" s="179"/>
    </row>
    <row r="100" spans="1:21" s="2" customFormat="1" ht="11.25">
      <c r="A100" s="40" t="s">
        <v>306</v>
      </c>
      <c r="B100" s="40" t="s">
        <v>306</v>
      </c>
      <c r="C100" s="40" t="s">
        <v>306</v>
      </c>
      <c r="D100" s="40" t="s">
        <v>306</v>
      </c>
      <c r="E100" s="23" t="s">
        <v>306</v>
      </c>
      <c r="F100" s="40" t="s">
        <v>306</v>
      </c>
      <c r="G100" s="23" t="s">
        <v>306</v>
      </c>
      <c r="H100" s="23" t="s">
        <v>306</v>
      </c>
      <c r="I100" s="23" t="s">
        <v>306</v>
      </c>
      <c r="J100" s="23" t="s">
        <v>306</v>
      </c>
      <c r="K100" s="23" t="s">
        <v>306</v>
      </c>
      <c r="L100" s="23" t="s">
        <v>306</v>
      </c>
      <c r="M100" s="23" t="s">
        <v>306</v>
      </c>
      <c r="N100" s="23" t="s">
        <v>308</v>
      </c>
      <c r="O100" s="23" t="s">
        <v>308</v>
      </c>
      <c r="P100" s="23" t="s">
        <v>308</v>
      </c>
      <c r="Q100" s="23" t="s">
        <v>308</v>
      </c>
      <c r="R100" s="172" t="s">
        <v>308</v>
      </c>
      <c r="S100" s="172" t="s">
        <v>308</v>
      </c>
      <c r="T100" s="172" t="s">
        <v>308</v>
      </c>
      <c r="U100" s="173"/>
    </row>
    <row r="101" spans="1:21" s="2" customFormat="1" ht="11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72"/>
      <c r="S101" s="172"/>
      <c r="T101" s="172"/>
      <c r="U101" s="180"/>
    </row>
    <row r="102" spans="1:21" s="2" customFormat="1" ht="11.25">
      <c r="A102" s="57" t="s">
        <v>896</v>
      </c>
      <c r="B102" s="114"/>
      <c r="C102" s="114"/>
      <c r="D102" s="114"/>
      <c r="E102" s="156"/>
      <c r="F102" s="184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74"/>
      <c r="S102" s="174"/>
      <c r="T102" s="174"/>
      <c r="U102" s="179"/>
    </row>
    <row r="103" spans="1:21" s="2" customFormat="1" ht="11.25">
      <c r="A103" s="40" t="s">
        <v>306</v>
      </c>
      <c r="B103" s="40" t="s">
        <v>306</v>
      </c>
      <c r="C103" s="40" t="s">
        <v>306</v>
      </c>
      <c r="D103" s="40" t="s">
        <v>306</v>
      </c>
      <c r="E103" s="23" t="s">
        <v>306</v>
      </c>
      <c r="F103" s="40" t="s">
        <v>306</v>
      </c>
      <c r="G103" s="23" t="s">
        <v>306</v>
      </c>
      <c r="H103" s="23" t="s">
        <v>306</v>
      </c>
      <c r="I103" s="23" t="s">
        <v>306</v>
      </c>
      <c r="J103" s="23" t="s">
        <v>306</v>
      </c>
      <c r="K103" s="23" t="s">
        <v>306</v>
      </c>
      <c r="L103" s="23" t="s">
        <v>306</v>
      </c>
      <c r="M103" s="23" t="s">
        <v>306</v>
      </c>
      <c r="N103" s="23" t="s">
        <v>308</v>
      </c>
      <c r="O103" s="23" t="s">
        <v>308</v>
      </c>
      <c r="P103" s="23" t="s">
        <v>308</v>
      </c>
      <c r="Q103" s="23" t="s">
        <v>308</v>
      </c>
      <c r="R103" s="172" t="s">
        <v>308</v>
      </c>
      <c r="S103" s="172" t="s">
        <v>308</v>
      </c>
      <c r="T103" s="172" t="s">
        <v>308</v>
      </c>
      <c r="U103" s="173"/>
    </row>
    <row r="104" spans="1:21" s="2" customFormat="1" ht="11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72"/>
      <c r="S104" s="172"/>
      <c r="T104" s="172"/>
      <c r="U104" s="180"/>
    </row>
    <row r="105" spans="1:21" s="2" customFormat="1" ht="11.25">
      <c r="A105" s="57" t="s">
        <v>897</v>
      </c>
      <c r="B105" s="114"/>
      <c r="C105" s="114"/>
      <c r="D105" s="114"/>
      <c r="E105" s="156"/>
      <c r="F105" s="184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74"/>
      <c r="S105" s="174"/>
      <c r="T105" s="174"/>
      <c r="U105" s="179"/>
    </row>
    <row r="106" spans="1:21" s="2" customFormat="1" ht="11.25">
      <c r="A106" s="40" t="s">
        <v>306</v>
      </c>
      <c r="B106" s="40" t="s">
        <v>306</v>
      </c>
      <c r="C106" s="40" t="s">
        <v>306</v>
      </c>
      <c r="D106" s="40">
        <v>152</v>
      </c>
      <c r="E106" s="23">
        <v>228</v>
      </c>
      <c r="F106" s="40">
        <v>16</v>
      </c>
      <c r="G106" s="23">
        <v>48</v>
      </c>
      <c r="H106" s="23">
        <v>130</v>
      </c>
      <c r="I106" s="23" t="s">
        <v>306</v>
      </c>
      <c r="J106" s="23">
        <v>120</v>
      </c>
      <c r="K106" s="23" t="s">
        <v>306</v>
      </c>
      <c r="L106" s="23" t="s">
        <v>306</v>
      </c>
      <c r="M106" s="23">
        <v>40</v>
      </c>
      <c r="N106" s="23">
        <v>20</v>
      </c>
      <c r="O106" s="23" t="s">
        <v>308</v>
      </c>
      <c r="P106" s="23" t="s">
        <v>308</v>
      </c>
      <c r="Q106" s="23" t="s">
        <v>308</v>
      </c>
      <c r="R106" s="172">
        <v>880</v>
      </c>
      <c r="S106" s="172">
        <v>800</v>
      </c>
      <c r="T106" s="172">
        <v>754</v>
      </c>
      <c r="U106" s="173"/>
    </row>
    <row r="107" spans="1:21" s="2" customFormat="1" ht="11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72"/>
      <c r="S107" s="172"/>
      <c r="T107" s="172"/>
      <c r="U107" s="180"/>
    </row>
    <row r="108" spans="1:21" s="2" customFormat="1" ht="11.25">
      <c r="A108" s="57" t="s">
        <v>921</v>
      </c>
      <c r="B108" s="114"/>
      <c r="C108" s="114"/>
      <c r="D108" s="114"/>
      <c r="E108" s="156"/>
      <c r="F108" s="184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74"/>
      <c r="S108" s="174"/>
      <c r="T108" s="174"/>
      <c r="U108" s="179"/>
    </row>
    <row r="109" spans="1:21" s="2" customFormat="1" ht="11.25">
      <c r="A109" s="40" t="s">
        <v>306</v>
      </c>
      <c r="B109" s="40" t="s">
        <v>306</v>
      </c>
      <c r="C109" s="40" t="s">
        <v>306</v>
      </c>
      <c r="D109" s="40">
        <v>88</v>
      </c>
      <c r="E109" s="23">
        <v>132</v>
      </c>
      <c r="F109" s="40">
        <v>120</v>
      </c>
      <c r="G109" s="23">
        <v>120</v>
      </c>
      <c r="H109" s="23" t="s">
        <v>306</v>
      </c>
      <c r="I109" s="23">
        <v>100</v>
      </c>
      <c r="J109" s="23">
        <v>150</v>
      </c>
      <c r="K109" s="23" t="s">
        <v>306</v>
      </c>
      <c r="L109" s="23">
        <v>20</v>
      </c>
      <c r="M109" s="23">
        <v>60</v>
      </c>
      <c r="N109" s="23">
        <v>90</v>
      </c>
      <c r="O109" s="23" t="s">
        <v>308</v>
      </c>
      <c r="P109" s="23" t="s">
        <v>308</v>
      </c>
      <c r="Q109" s="23" t="s">
        <v>308</v>
      </c>
      <c r="R109" s="172">
        <v>880</v>
      </c>
      <c r="S109" s="172">
        <v>800</v>
      </c>
      <c r="T109" s="172">
        <v>880</v>
      </c>
      <c r="U109" s="173"/>
    </row>
    <row r="110" spans="1:21" s="2" customFormat="1" ht="11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72"/>
      <c r="S110" s="172"/>
      <c r="T110" s="172"/>
      <c r="U110" s="180"/>
    </row>
    <row r="111" spans="1:21" s="2" customFormat="1" ht="11.25">
      <c r="A111" s="57" t="s">
        <v>949</v>
      </c>
      <c r="B111" s="114"/>
      <c r="C111" s="114"/>
      <c r="D111" s="114"/>
      <c r="E111" s="156"/>
      <c r="F111" s="184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74"/>
      <c r="S111" s="174"/>
      <c r="T111" s="174"/>
      <c r="U111" s="179"/>
    </row>
    <row r="112" spans="1:21" s="2" customFormat="1" ht="11.25">
      <c r="A112" s="40" t="s">
        <v>306</v>
      </c>
      <c r="B112" s="40" t="s">
        <v>306</v>
      </c>
      <c r="C112" s="40" t="s">
        <v>306</v>
      </c>
      <c r="D112" s="40">
        <v>60</v>
      </c>
      <c r="E112" s="23">
        <v>60</v>
      </c>
      <c r="F112" s="40">
        <v>60</v>
      </c>
      <c r="G112" s="23">
        <v>30</v>
      </c>
      <c r="H112" s="23">
        <v>30</v>
      </c>
      <c r="I112" s="23">
        <v>60</v>
      </c>
      <c r="J112" s="23">
        <v>340</v>
      </c>
      <c r="K112" s="23" t="s">
        <v>306</v>
      </c>
      <c r="L112" s="23" t="s">
        <v>306</v>
      </c>
      <c r="M112" s="23">
        <v>10</v>
      </c>
      <c r="N112" s="23">
        <v>200</v>
      </c>
      <c r="O112" s="23" t="s">
        <v>308</v>
      </c>
      <c r="P112" s="23" t="s">
        <v>308</v>
      </c>
      <c r="Q112" s="23" t="s">
        <v>308</v>
      </c>
      <c r="R112" s="172">
        <v>880</v>
      </c>
      <c r="S112" s="172">
        <v>800</v>
      </c>
      <c r="T112" s="172">
        <v>850</v>
      </c>
      <c r="U112" s="173"/>
    </row>
    <row r="113" spans="1:21" s="2" customFormat="1" ht="11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72"/>
      <c r="S113" s="172"/>
      <c r="T113" s="172"/>
      <c r="U113" s="180"/>
    </row>
    <row r="114" spans="1:21" s="2" customFormat="1" ht="11.25">
      <c r="A114" s="57" t="s">
        <v>174</v>
      </c>
      <c r="B114" s="114"/>
      <c r="C114" s="114"/>
      <c r="D114" s="114"/>
      <c r="E114" s="156"/>
      <c r="F114" s="184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74"/>
      <c r="S114" s="174"/>
      <c r="T114" s="174"/>
      <c r="U114" s="179"/>
    </row>
    <row r="115" spans="1:21" s="2" customFormat="1" ht="11.25">
      <c r="A115" s="40" t="s">
        <v>306</v>
      </c>
      <c r="B115" s="40" t="s">
        <v>306</v>
      </c>
      <c r="C115" s="40" t="s">
        <v>306</v>
      </c>
      <c r="D115" s="40">
        <v>180</v>
      </c>
      <c r="E115" s="23">
        <v>360</v>
      </c>
      <c r="F115" s="40" t="s">
        <v>306</v>
      </c>
      <c r="G115" s="23" t="s">
        <v>306</v>
      </c>
      <c r="H115" s="23">
        <v>76</v>
      </c>
      <c r="I115" s="23" t="s">
        <v>306</v>
      </c>
      <c r="J115" s="23" t="s">
        <v>306</v>
      </c>
      <c r="K115" s="23" t="s">
        <v>306</v>
      </c>
      <c r="L115" s="23" t="s">
        <v>306</v>
      </c>
      <c r="M115" s="23" t="s">
        <v>306</v>
      </c>
      <c r="N115" s="23" t="s">
        <v>308</v>
      </c>
      <c r="O115" s="23" t="s">
        <v>308</v>
      </c>
      <c r="P115" s="23">
        <v>20</v>
      </c>
      <c r="Q115" s="23">
        <v>124</v>
      </c>
      <c r="R115" s="172">
        <v>880</v>
      </c>
      <c r="S115" s="172">
        <v>800</v>
      </c>
      <c r="T115" s="172">
        <v>760</v>
      </c>
      <c r="U115" s="173"/>
    </row>
    <row r="116" spans="1:21" s="2" customFormat="1" ht="11.2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72"/>
      <c r="S116" s="172"/>
      <c r="T116" s="172"/>
      <c r="U116" s="180"/>
    </row>
    <row r="117" spans="1:21" s="2" customFormat="1" ht="11.25">
      <c r="A117" s="57" t="s">
        <v>989</v>
      </c>
      <c r="B117" s="114"/>
      <c r="C117" s="114"/>
      <c r="D117" s="114"/>
      <c r="E117" s="156"/>
      <c r="F117" s="184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72"/>
      <c r="S117" s="172"/>
      <c r="T117" s="172"/>
      <c r="U117" s="179"/>
    </row>
    <row r="118" spans="1:21" s="2" customFormat="1" ht="11.25">
      <c r="A118" s="23" t="s">
        <v>306</v>
      </c>
      <c r="B118" s="23" t="s">
        <v>306</v>
      </c>
      <c r="C118" s="23" t="s">
        <v>306</v>
      </c>
      <c r="D118" s="23">
        <v>96</v>
      </c>
      <c r="E118" s="23">
        <v>154</v>
      </c>
      <c r="F118" s="23">
        <v>60</v>
      </c>
      <c r="G118" s="23">
        <v>90</v>
      </c>
      <c r="H118" s="23" t="s">
        <v>306</v>
      </c>
      <c r="I118" s="23">
        <v>30</v>
      </c>
      <c r="J118" s="23" t="s">
        <v>306</v>
      </c>
      <c r="K118" s="23" t="s">
        <v>306</v>
      </c>
      <c r="L118" s="23" t="s">
        <v>306</v>
      </c>
      <c r="M118" s="23" t="s">
        <v>306</v>
      </c>
      <c r="N118" s="23" t="s">
        <v>308</v>
      </c>
      <c r="O118" s="23" t="s">
        <v>308</v>
      </c>
      <c r="P118" s="23" t="s">
        <v>308</v>
      </c>
      <c r="Q118" s="23" t="s">
        <v>308</v>
      </c>
      <c r="R118" s="172">
        <v>400</v>
      </c>
      <c r="S118" s="172">
        <v>280</v>
      </c>
      <c r="T118" s="172">
        <v>430</v>
      </c>
      <c r="U118" s="173"/>
    </row>
    <row r="119" spans="1:21" s="2" customFormat="1" ht="11.25">
      <c r="A119" s="158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72"/>
      <c r="S119" s="172"/>
      <c r="T119" s="172"/>
      <c r="U119" s="180"/>
    </row>
    <row r="120" spans="1:21" s="32" customFormat="1" ht="11.25">
      <c r="A120" s="57" t="s">
        <v>176</v>
      </c>
      <c r="B120" s="114"/>
      <c r="C120" s="114"/>
      <c r="D120" s="114"/>
      <c r="E120" s="156"/>
      <c r="F120" s="184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72"/>
      <c r="S120" s="172"/>
      <c r="T120" s="172"/>
      <c r="U120" s="179"/>
    </row>
    <row r="121" spans="1:21" s="2" customFormat="1" ht="11.25">
      <c r="A121" s="23" t="s">
        <v>306</v>
      </c>
      <c r="B121" s="23" t="s">
        <v>306</v>
      </c>
      <c r="C121" s="23" t="s">
        <v>306</v>
      </c>
      <c r="D121" s="23">
        <v>180</v>
      </c>
      <c r="E121" s="23">
        <v>270</v>
      </c>
      <c r="F121" s="23" t="s">
        <v>306</v>
      </c>
      <c r="G121" s="23" t="s">
        <v>306</v>
      </c>
      <c r="H121" s="23">
        <v>110</v>
      </c>
      <c r="I121" s="23">
        <v>20</v>
      </c>
      <c r="J121" s="23" t="s">
        <v>306</v>
      </c>
      <c r="K121" s="23" t="s">
        <v>306</v>
      </c>
      <c r="L121" s="23">
        <v>4</v>
      </c>
      <c r="M121" s="23">
        <v>70</v>
      </c>
      <c r="N121" s="23" t="s">
        <v>308</v>
      </c>
      <c r="O121" s="23">
        <v>140</v>
      </c>
      <c r="P121" s="23">
        <v>10</v>
      </c>
      <c r="Q121" s="23">
        <v>20</v>
      </c>
      <c r="R121" s="172">
        <v>880</v>
      </c>
      <c r="S121" s="172">
        <v>800</v>
      </c>
      <c r="T121" s="172">
        <v>824</v>
      </c>
      <c r="U121" s="173"/>
    </row>
    <row r="122" spans="1:21" s="2" customFormat="1" ht="11.25">
      <c r="A122" s="158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72"/>
      <c r="S122" s="172"/>
      <c r="T122" s="172"/>
      <c r="U122" s="180"/>
    </row>
    <row r="123" spans="1:21" s="32" customFormat="1" ht="11.25">
      <c r="A123" s="57" t="s">
        <v>1022</v>
      </c>
      <c r="B123" s="114"/>
      <c r="C123" s="114"/>
      <c r="D123" s="114"/>
      <c r="E123" s="156"/>
      <c r="F123" s="184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72"/>
      <c r="S123" s="172"/>
      <c r="T123" s="172"/>
      <c r="U123" s="179"/>
    </row>
    <row r="124" spans="1:21" s="2" customFormat="1" ht="11.25">
      <c r="A124" s="23" t="s">
        <v>306</v>
      </c>
      <c r="B124" s="23" t="s">
        <v>306</v>
      </c>
      <c r="C124" s="23" t="s">
        <v>306</v>
      </c>
      <c r="D124" s="23">
        <v>120</v>
      </c>
      <c r="E124" s="23">
        <v>120</v>
      </c>
      <c r="F124" s="23">
        <v>30</v>
      </c>
      <c r="G124" s="23" t="s">
        <v>306</v>
      </c>
      <c r="H124" s="23">
        <v>235</v>
      </c>
      <c r="I124" s="23">
        <v>60</v>
      </c>
      <c r="J124" s="23">
        <v>160</v>
      </c>
      <c r="K124" s="23" t="s">
        <v>306</v>
      </c>
      <c r="L124" s="23">
        <v>10</v>
      </c>
      <c r="M124" s="23">
        <v>185</v>
      </c>
      <c r="N124" s="23" t="s">
        <v>308</v>
      </c>
      <c r="O124" s="23">
        <v>60</v>
      </c>
      <c r="P124" s="23">
        <v>12</v>
      </c>
      <c r="Q124" s="23">
        <v>30</v>
      </c>
      <c r="R124" s="172">
        <v>880</v>
      </c>
      <c r="S124" s="172">
        <v>800</v>
      </c>
      <c r="T124" s="172">
        <f>SUM(A124:Q124)</f>
        <v>1022</v>
      </c>
      <c r="U124" s="173"/>
    </row>
    <row r="125" spans="1:21" s="2" customFormat="1" ht="11.25">
      <c r="A125" s="158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72"/>
      <c r="S125" s="172"/>
      <c r="T125" s="172"/>
      <c r="U125" s="180"/>
    </row>
    <row r="126" spans="1:21" s="32" customFormat="1" ht="11.25">
      <c r="A126" s="57" t="s">
        <v>1079</v>
      </c>
      <c r="B126" s="114"/>
      <c r="C126" s="114"/>
      <c r="D126" s="114"/>
      <c r="E126" s="156"/>
      <c r="F126" s="184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74"/>
      <c r="S126" s="174"/>
      <c r="T126" s="174"/>
      <c r="U126" s="179"/>
    </row>
    <row r="127" spans="1:21" s="2" customFormat="1" ht="11.25">
      <c r="A127" s="23" t="s">
        <v>306</v>
      </c>
      <c r="B127" s="23" t="s">
        <v>306</v>
      </c>
      <c r="C127" s="23" t="s">
        <v>306</v>
      </c>
      <c r="D127" s="23">
        <v>195</v>
      </c>
      <c r="E127" s="23">
        <v>260</v>
      </c>
      <c r="F127" s="23" t="s">
        <v>306</v>
      </c>
      <c r="G127" s="23" t="s">
        <v>306</v>
      </c>
      <c r="H127" s="23" t="s">
        <v>306</v>
      </c>
      <c r="I127" s="23" t="s">
        <v>306</v>
      </c>
      <c r="J127" s="23" t="s">
        <v>306</v>
      </c>
      <c r="K127" s="23" t="s">
        <v>306</v>
      </c>
      <c r="L127" s="23" t="s">
        <v>306</v>
      </c>
      <c r="M127" s="23" t="s">
        <v>306</v>
      </c>
      <c r="N127" s="23" t="s">
        <v>308</v>
      </c>
      <c r="O127" s="23" t="s">
        <v>308</v>
      </c>
      <c r="P127" s="23" t="s">
        <v>308</v>
      </c>
      <c r="Q127" s="23" t="s">
        <v>308</v>
      </c>
      <c r="R127" s="172">
        <v>880</v>
      </c>
      <c r="S127" s="172">
        <v>800</v>
      </c>
      <c r="T127" s="172">
        <v>455</v>
      </c>
      <c r="U127" s="173"/>
    </row>
    <row r="128" spans="1:21" s="2" customFormat="1" ht="11.25">
      <c r="A128" s="158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72"/>
      <c r="S128" s="172"/>
      <c r="T128" s="172"/>
      <c r="U128" s="180"/>
    </row>
    <row r="129" spans="1:21" s="32" customFormat="1" ht="11.25">
      <c r="A129" s="57" t="s">
        <v>1086</v>
      </c>
      <c r="B129" s="114"/>
      <c r="C129" s="114"/>
      <c r="D129" s="114"/>
      <c r="E129" s="156"/>
      <c r="F129" s="184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74"/>
      <c r="S129" s="174"/>
      <c r="T129" s="174"/>
      <c r="U129" s="179"/>
    </row>
    <row r="130" spans="1:21" s="2" customFormat="1" ht="11.25">
      <c r="A130" s="23" t="s">
        <v>306</v>
      </c>
      <c r="B130" s="23" t="s">
        <v>306</v>
      </c>
      <c r="C130" s="23" t="s">
        <v>306</v>
      </c>
      <c r="D130" s="23">
        <v>180</v>
      </c>
      <c r="E130" s="23">
        <v>240</v>
      </c>
      <c r="F130" s="23" t="s">
        <v>306</v>
      </c>
      <c r="G130" s="23" t="s">
        <v>306</v>
      </c>
      <c r="H130" s="23" t="s">
        <v>306</v>
      </c>
      <c r="I130" s="23" t="s">
        <v>306</v>
      </c>
      <c r="J130" s="23" t="s">
        <v>306</v>
      </c>
      <c r="K130" s="23" t="s">
        <v>306</v>
      </c>
      <c r="L130" s="23" t="s">
        <v>306</v>
      </c>
      <c r="M130" s="23" t="s">
        <v>306</v>
      </c>
      <c r="N130" s="23" t="s">
        <v>308</v>
      </c>
      <c r="O130" s="23" t="s">
        <v>308</v>
      </c>
      <c r="P130" s="23" t="s">
        <v>308</v>
      </c>
      <c r="Q130" s="23" t="s">
        <v>308</v>
      </c>
      <c r="R130" s="172">
        <v>880</v>
      </c>
      <c r="S130" s="172">
        <v>800</v>
      </c>
      <c r="T130" s="172">
        <v>420</v>
      </c>
      <c r="U130" s="173"/>
    </row>
    <row r="131" spans="1:21" s="2" customFormat="1" ht="11.25">
      <c r="A131" s="158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72"/>
      <c r="S131" s="172"/>
      <c r="T131" s="172"/>
      <c r="U131" s="180"/>
    </row>
    <row r="132" spans="1:21" s="32" customFormat="1" ht="11.25">
      <c r="A132" s="57" t="s">
        <v>179</v>
      </c>
      <c r="B132" s="114"/>
      <c r="C132" s="114"/>
      <c r="D132" s="114"/>
      <c r="E132" s="156"/>
      <c r="F132" s="184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74"/>
      <c r="S132" s="174"/>
      <c r="T132" s="174"/>
      <c r="U132" s="179"/>
    </row>
    <row r="133" spans="1:21" s="2" customFormat="1" ht="11.25">
      <c r="A133" s="23" t="s">
        <v>306</v>
      </c>
      <c r="B133" s="23" t="s">
        <v>306</v>
      </c>
      <c r="C133" s="23" t="s">
        <v>306</v>
      </c>
      <c r="D133" s="23">
        <v>180</v>
      </c>
      <c r="E133" s="23">
        <v>240</v>
      </c>
      <c r="F133" s="23" t="s">
        <v>306</v>
      </c>
      <c r="G133" s="23" t="s">
        <v>306</v>
      </c>
      <c r="H133" s="23" t="s">
        <v>306</v>
      </c>
      <c r="I133" s="23" t="s">
        <v>306</v>
      </c>
      <c r="J133" s="23" t="s">
        <v>306</v>
      </c>
      <c r="K133" s="23" t="s">
        <v>306</v>
      </c>
      <c r="L133" s="23" t="s">
        <v>306</v>
      </c>
      <c r="M133" s="23" t="s">
        <v>306</v>
      </c>
      <c r="N133" s="23" t="s">
        <v>308</v>
      </c>
      <c r="O133" s="23" t="s">
        <v>308</v>
      </c>
      <c r="P133" s="23" t="s">
        <v>308</v>
      </c>
      <c r="Q133" s="23" t="s">
        <v>308</v>
      </c>
      <c r="R133" s="172">
        <v>880</v>
      </c>
      <c r="S133" s="172">
        <v>800</v>
      </c>
      <c r="T133" s="172">
        <v>420</v>
      </c>
      <c r="U133" s="173"/>
    </row>
    <row r="134" spans="1:21" s="2" customFormat="1" ht="11.25">
      <c r="A134" s="158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72"/>
      <c r="S134" s="172"/>
      <c r="T134" s="172"/>
      <c r="U134" s="180"/>
    </row>
    <row r="135" spans="1:21" s="32" customFormat="1" ht="11.25">
      <c r="A135" s="57" t="s">
        <v>1096</v>
      </c>
      <c r="B135" s="114"/>
      <c r="C135" s="114"/>
      <c r="D135" s="114"/>
      <c r="E135" s="156"/>
      <c r="F135" s="184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74"/>
      <c r="S135" s="174"/>
      <c r="T135" s="174"/>
      <c r="U135" s="179"/>
    </row>
    <row r="136" spans="1:21" s="2" customFormat="1" ht="11.25">
      <c r="A136" s="23" t="s">
        <v>306</v>
      </c>
      <c r="B136" s="23" t="s">
        <v>306</v>
      </c>
      <c r="C136" s="23" t="s">
        <v>306</v>
      </c>
      <c r="D136" s="23" t="s">
        <v>306</v>
      </c>
      <c r="E136" s="23" t="s">
        <v>306</v>
      </c>
      <c r="F136" s="23" t="s">
        <v>306</v>
      </c>
      <c r="G136" s="23" t="s">
        <v>306</v>
      </c>
      <c r="H136" s="23" t="s">
        <v>306</v>
      </c>
      <c r="I136" s="23" t="s">
        <v>306</v>
      </c>
      <c r="J136" s="23" t="s">
        <v>306</v>
      </c>
      <c r="K136" s="23" t="s">
        <v>306</v>
      </c>
      <c r="L136" s="23" t="s">
        <v>306</v>
      </c>
      <c r="M136" s="23" t="s">
        <v>306</v>
      </c>
      <c r="N136" s="23" t="s">
        <v>308</v>
      </c>
      <c r="O136" s="23" t="s">
        <v>308</v>
      </c>
      <c r="P136" s="23" t="s">
        <v>308</v>
      </c>
      <c r="Q136" s="23" t="s">
        <v>308</v>
      </c>
      <c r="R136" s="172" t="s">
        <v>308</v>
      </c>
      <c r="S136" s="172" t="s">
        <v>308</v>
      </c>
      <c r="T136" s="172" t="s">
        <v>308</v>
      </c>
      <c r="U136" s="173"/>
    </row>
    <row r="137" spans="1:21" s="2" customFormat="1" ht="11.25">
      <c r="A137" s="158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72"/>
      <c r="S137" s="172"/>
      <c r="T137" s="172"/>
      <c r="U137" s="180"/>
    </row>
    <row r="138" spans="1:21" s="32" customFormat="1" ht="11.25">
      <c r="A138" s="57" t="s">
        <v>1097</v>
      </c>
      <c r="B138" s="114"/>
      <c r="C138" s="114"/>
      <c r="D138" s="114"/>
      <c r="E138" s="156"/>
      <c r="F138" s="184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74"/>
      <c r="S138" s="174"/>
      <c r="T138" s="174"/>
      <c r="U138" s="179"/>
    </row>
    <row r="139" spans="1:21" s="2" customFormat="1" ht="11.25">
      <c r="A139" s="23" t="s">
        <v>306</v>
      </c>
      <c r="B139" s="23" t="s">
        <v>306</v>
      </c>
      <c r="C139" s="23" t="s">
        <v>306</v>
      </c>
      <c r="D139" s="23" t="s">
        <v>306</v>
      </c>
      <c r="E139" s="23" t="s">
        <v>306</v>
      </c>
      <c r="F139" s="23" t="s">
        <v>306</v>
      </c>
      <c r="G139" s="23" t="s">
        <v>306</v>
      </c>
      <c r="H139" s="23" t="s">
        <v>306</v>
      </c>
      <c r="I139" s="23" t="s">
        <v>306</v>
      </c>
      <c r="J139" s="23" t="s">
        <v>306</v>
      </c>
      <c r="K139" s="23" t="s">
        <v>306</v>
      </c>
      <c r="L139" s="23" t="s">
        <v>306</v>
      </c>
      <c r="M139" s="23" t="s">
        <v>306</v>
      </c>
      <c r="N139" s="23" t="s">
        <v>308</v>
      </c>
      <c r="O139" s="23" t="s">
        <v>308</v>
      </c>
      <c r="P139" s="23" t="s">
        <v>308</v>
      </c>
      <c r="Q139" s="23" t="s">
        <v>308</v>
      </c>
      <c r="R139" s="172" t="s">
        <v>308</v>
      </c>
      <c r="S139" s="172" t="s">
        <v>308</v>
      </c>
      <c r="T139" s="172" t="s">
        <v>308</v>
      </c>
      <c r="U139" s="173"/>
    </row>
    <row r="140" spans="1:21" s="2" customFormat="1" ht="11.25">
      <c r="A140" s="158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72"/>
      <c r="S140" s="172"/>
      <c r="T140" s="172"/>
      <c r="U140" s="180"/>
    </row>
    <row r="141" spans="1:21" s="32" customFormat="1" ht="11.25">
      <c r="A141" s="57" t="s">
        <v>1098</v>
      </c>
      <c r="B141" s="114"/>
      <c r="C141" s="114"/>
      <c r="D141" s="114"/>
      <c r="E141" s="156"/>
      <c r="F141" s="184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74"/>
      <c r="S141" s="174"/>
      <c r="T141" s="174"/>
      <c r="U141" s="179"/>
    </row>
    <row r="142" spans="1:21" s="2" customFormat="1" ht="11.25">
      <c r="A142" s="23" t="s">
        <v>306</v>
      </c>
      <c r="B142" s="23" t="s">
        <v>306</v>
      </c>
      <c r="C142" s="23" t="s">
        <v>306</v>
      </c>
      <c r="D142" s="23" t="s">
        <v>306</v>
      </c>
      <c r="E142" s="23" t="s">
        <v>306</v>
      </c>
      <c r="F142" s="23" t="s">
        <v>306</v>
      </c>
      <c r="G142" s="23" t="s">
        <v>306</v>
      </c>
      <c r="H142" s="23" t="s">
        <v>306</v>
      </c>
      <c r="I142" s="23" t="s">
        <v>306</v>
      </c>
      <c r="J142" s="23" t="s">
        <v>306</v>
      </c>
      <c r="K142" s="23" t="s">
        <v>306</v>
      </c>
      <c r="L142" s="23" t="s">
        <v>306</v>
      </c>
      <c r="M142" s="23" t="s">
        <v>306</v>
      </c>
      <c r="N142" s="23" t="s">
        <v>308</v>
      </c>
      <c r="O142" s="23" t="s">
        <v>308</v>
      </c>
      <c r="P142" s="23" t="s">
        <v>308</v>
      </c>
      <c r="Q142" s="23" t="s">
        <v>308</v>
      </c>
      <c r="R142" s="172" t="s">
        <v>308</v>
      </c>
      <c r="S142" s="172" t="s">
        <v>308</v>
      </c>
      <c r="T142" s="172" t="s">
        <v>308</v>
      </c>
      <c r="U142" s="173"/>
    </row>
    <row r="143" spans="1:21" s="2" customFormat="1" ht="11.25">
      <c r="A143" s="15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72"/>
      <c r="S143" s="172"/>
      <c r="T143" s="172"/>
      <c r="U143" s="180"/>
    </row>
    <row r="144" spans="18:20" ht="12.75">
      <c r="R144" s="174"/>
      <c r="S144" s="174"/>
      <c r="T144" s="174"/>
    </row>
    <row r="145" spans="18:20" ht="12.75">
      <c r="R145" s="172"/>
      <c r="S145" s="172"/>
      <c r="T145" s="172"/>
    </row>
    <row r="146" spans="18:20" ht="12.75">
      <c r="R146" s="172"/>
      <c r="S146" s="172"/>
      <c r="T146" s="172"/>
    </row>
    <row r="147" spans="18:20" ht="12.75">
      <c r="R147" s="174"/>
      <c r="S147" s="174"/>
      <c r="T147" s="174"/>
    </row>
    <row r="148" spans="18:20" ht="12.75">
      <c r="R148" s="172"/>
      <c r="S148" s="172"/>
      <c r="T148" s="172"/>
    </row>
    <row r="149" spans="18:20" ht="12.75">
      <c r="R149" s="172"/>
      <c r="S149" s="172"/>
      <c r="T149" s="172"/>
    </row>
    <row r="150" spans="18:20" ht="12.75">
      <c r="R150" s="174"/>
      <c r="S150" s="174"/>
      <c r="T150" s="174"/>
    </row>
    <row r="151" spans="18:20" ht="12.75">
      <c r="R151" s="172"/>
      <c r="S151" s="172"/>
      <c r="T151" s="172"/>
    </row>
    <row r="152" spans="18:20" ht="12.75">
      <c r="R152" s="172"/>
      <c r="S152" s="172"/>
      <c r="T152" s="172"/>
    </row>
    <row r="153" spans="18:20" ht="12.75">
      <c r="R153" s="172"/>
      <c r="S153" s="172"/>
      <c r="T153" s="172"/>
    </row>
    <row r="154" spans="18:20" ht="12.75">
      <c r="R154" s="172"/>
      <c r="S154" s="172"/>
      <c r="T154" s="172"/>
    </row>
    <row r="155" spans="18:20" ht="12.75">
      <c r="R155" s="172"/>
      <c r="S155" s="172"/>
      <c r="T155" s="172"/>
    </row>
    <row r="156" spans="18:20" ht="12.75">
      <c r="R156" s="172"/>
      <c r="S156" s="172"/>
      <c r="T156" s="172"/>
    </row>
    <row r="157" spans="18:20" ht="12.75">
      <c r="R157" s="172"/>
      <c r="S157" s="172"/>
      <c r="T157" s="172"/>
    </row>
    <row r="158" spans="18:20" ht="12.75">
      <c r="R158" s="172"/>
      <c r="S158" s="172"/>
      <c r="T158" s="172"/>
    </row>
    <row r="159" spans="18:20" ht="12.75">
      <c r="R159" s="172"/>
      <c r="S159" s="172"/>
      <c r="T159" s="172"/>
    </row>
    <row r="160" spans="18:20" ht="12.75">
      <c r="R160" s="172"/>
      <c r="S160" s="172"/>
      <c r="T160" s="172"/>
    </row>
  </sheetData>
  <sheetProtection password="CEFE" sheet="1"/>
  <mergeCells count="7">
    <mergeCell ref="A4:Q5"/>
    <mergeCell ref="A1:Q1"/>
    <mergeCell ref="N3:O3"/>
    <mergeCell ref="P3:Q3"/>
    <mergeCell ref="G3:M3"/>
    <mergeCell ref="A2:Q2"/>
    <mergeCell ref="A3:F3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5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</row>
    <row r="2" spans="1:17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13.5" thickBot="1">
      <c r="A3" s="395" t="s">
        <v>221</v>
      </c>
      <c r="B3" s="396"/>
      <c r="C3" s="396"/>
      <c r="D3" s="396"/>
      <c r="E3" s="397"/>
      <c r="F3" s="477"/>
      <c r="G3" s="403"/>
      <c r="H3" s="403"/>
      <c r="I3" s="403"/>
      <c r="J3" s="403"/>
      <c r="K3" s="403"/>
      <c r="L3" s="403"/>
      <c r="M3" s="403"/>
      <c r="N3" s="478"/>
      <c r="O3" s="391" t="s">
        <v>74</v>
      </c>
      <c r="P3" s="392"/>
      <c r="Q3" s="55" t="s">
        <v>301</v>
      </c>
    </row>
    <row r="4" spans="1:17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5" spans="1:17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</row>
    <row r="6" spans="1:19" s="37" customFormat="1" ht="13.5" customHeight="1">
      <c r="A6" s="388" t="s">
        <v>155</v>
      </c>
      <c r="B6" s="387"/>
      <c r="C6" s="387"/>
      <c r="D6" s="387"/>
      <c r="E6" s="389"/>
      <c r="F6" s="404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6"/>
      <c r="S6" s="36"/>
    </row>
    <row r="7" spans="1:17" s="2" customFormat="1" ht="13.5" customHeight="1">
      <c r="A7" s="443" t="s">
        <v>143</v>
      </c>
      <c r="B7" s="444"/>
      <c r="C7" s="408" t="s">
        <v>391</v>
      </c>
      <c r="D7" s="408"/>
      <c r="E7" s="408"/>
      <c r="F7" s="408"/>
      <c r="G7" s="408"/>
      <c r="H7" s="408"/>
      <c r="I7" s="408"/>
      <c r="J7" s="408"/>
      <c r="K7" s="473"/>
      <c r="L7" s="105" t="s">
        <v>68</v>
      </c>
      <c r="M7" s="475">
        <v>41575</v>
      </c>
      <c r="N7" s="476"/>
      <c r="O7" s="105" t="s">
        <v>69</v>
      </c>
      <c r="P7" s="479">
        <v>41756</v>
      </c>
      <c r="Q7" s="480"/>
    </row>
    <row r="8" spans="1:17" s="2" customFormat="1" ht="13.5" customHeight="1">
      <c r="A8" s="443" t="s">
        <v>222</v>
      </c>
      <c r="B8" s="444"/>
      <c r="C8" s="408" t="s">
        <v>392</v>
      </c>
      <c r="D8" s="408"/>
      <c r="E8" s="408"/>
      <c r="F8" s="408"/>
      <c r="G8" s="408"/>
      <c r="H8" s="408"/>
      <c r="I8" s="408"/>
      <c r="J8" s="408"/>
      <c r="K8" s="473"/>
      <c r="L8" s="114" t="s">
        <v>25</v>
      </c>
      <c r="M8" s="408" t="s">
        <v>351</v>
      </c>
      <c r="N8" s="408"/>
      <c r="O8" s="408"/>
      <c r="P8" s="408"/>
      <c r="Q8" s="473"/>
    </row>
    <row r="9" spans="1:17" ht="12.75">
      <c r="A9" s="474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</row>
    <row r="10" spans="1:19" s="37" customFormat="1" ht="13.5" customHeight="1">
      <c r="A10" s="388" t="s">
        <v>475</v>
      </c>
      <c r="B10" s="387"/>
      <c r="C10" s="387"/>
      <c r="D10" s="387"/>
      <c r="E10" s="389"/>
      <c r="F10" s="404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6"/>
      <c r="S10" s="36"/>
    </row>
    <row r="11" spans="1:17" s="2" customFormat="1" ht="13.5" customHeight="1">
      <c r="A11" s="443" t="s">
        <v>143</v>
      </c>
      <c r="B11" s="444"/>
      <c r="C11" s="408" t="s">
        <v>484</v>
      </c>
      <c r="D11" s="408"/>
      <c r="E11" s="408"/>
      <c r="F11" s="408"/>
      <c r="G11" s="408"/>
      <c r="H11" s="408"/>
      <c r="I11" s="408"/>
      <c r="J11" s="408"/>
      <c r="K11" s="473"/>
      <c r="L11" s="105" t="s">
        <v>68</v>
      </c>
      <c r="M11" s="475">
        <v>41334</v>
      </c>
      <c r="N11" s="476"/>
      <c r="O11" s="105" t="s">
        <v>69</v>
      </c>
      <c r="P11" s="479" t="s">
        <v>306</v>
      </c>
      <c r="Q11" s="480"/>
    </row>
    <row r="12" spans="1:17" s="2" customFormat="1" ht="13.5" customHeight="1">
      <c r="A12" s="443" t="s">
        <v>222</v>
      </c>
      <c r="B12" s="444"/>
      <c r="C12" s="408" t="s">
        <v>306</v>
      </c>
      <c r="D12" s="408"/>
      <c r="E12" s="408"/>
      <c r="F12" s="408"/>
      <c r="G12" s="408"/>
      <c r="H12" s="408"/>
      <c r="I12" s="408"/>
      <c r="J12" s="408"/>
      <c r="K12" s="473"/>
      <c r="L12" s="114" t="s">
        <v>25</v>
      </c>
      <c r="M12" s="408" t="s">
        <v>485</v>
      </c>
      <c r="N12" s="408"/>
      <c r="O12" s="408"/>
      <c r="P12" s="408"/>
      <c r="Q12" s="473"/>
    </row>
    <row r="13" spans="1:17" ht="12.75">
      <c r="A13" s="474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</row>
    <row r="14" spans="1:19" s="37" customFormat="1" ht="13.5" customHeight="1">
      <c r="A14" s="388" t="s">
        <v>766</v>
      </c>
      <c r="B14" s="387"/>
      <c r="C14" s="387"/>
      <c r="D14" s="387"/>
      <c r="E14" s="389"/>
      <c r="F14" s="404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6"/>
      <c r="S14" s="36"/>
    </row>
    <row r="15" spans="1:17" s="2" customFormat="1" ht="13.5" customHeight="1">
      <c r="A15" s="443" t="s">
        <v>143</v>
      </c>
      <c r="B15" s="444"/>
      <c r="C15" s="408" t="s">
        <v>770</v>
      </c>
      <c r="D15" s="408"/>
      <c r="E15" s="408"/>
      <c r="F15" s="408"/>
      <c r="G15" s="408"/>
      <c r="H15" s="408"/>
      <c r="I15" s="408"/>
      <c r="J15" s="408"/>
      <c r="K15" s="473"/>
      <c r="L15" s="105" t="s">
        <v>68</v>
      </c>
      <c r="M15" s="475">
        <v>41508</v>
      </c>
      <c r="N15" s="476"/>
      <c r="O15" s="105" t="s">
        <v>69</v>
      </c>
      <c r="P15" s="479" t="s">
        <v>306</v>
      </c>
      <c r="Q15" s="480"/>
    </row>
    <row r="16" spans="1:17" s="2" customFormat="1" ht="13.5" customHeight="1">
      <c r="A16" s="443" t="s">
        <v>222</v>
      </c>
      <c r="B16" s="444"/>
      <c r="C16" s="408" t="s">
        <v>771</v>
      </c>
      <c r="D16" s="408"/>
      <c r="E16" s="408"/>
      <c r="F16" s="408"/>
      <c r="G16" s="408"/>
      <c r="H16" s="408"/>
      <c r="I16" s="408"/>
      <c r="J16" s="408"/>
      <c r="K16" s="473"/>
      <c r="L16" s="114" t="s">
        <v>25</v>
      </c>
      <c r="M16" s="408" t="s">
        <v>485</v>
      </c>
      <c r="N16" s="408"/>
      <c r="O16" s="408"/>
      <c r="P16" s="408"/>
      <c r="Q16" s="473"/>
    </row>
    <row r="18" s="2" customFormat="1" ht="13.5" customHeight="1"/>
    <row r="19" s="2" customFormat="1" ht="13.5" customHeight="1"/>
    <row r="21" s="2" customFormat="1" ht="13.5" customHeight="1"/>
    <row r="22" s="2" customFormat="1" ht="13.5" customHeight="1"/>
    <row r="24" s="2" customFormat="1" ht="13.5" customHeight="1"/>
    <row r="25" s="2" customFormat="1" ht="13.5" customHeight="1"/>
    <row r="27" spans="1:2" s="37" customFormat="1" ht="13.5" customHeight="1">
      <c r="A27" s="36"/>
      <c r="B27" s="36"/>
    </row>
    <row r="28" s="2" customFormat="1" ht="13.5" customHeight="1"/>
    <row r="29" s="2" customFormat="1" ht="13.5" customHeight="1"/>
    <row r="31" s="2" customFormat="1" ht="13.5" customHeight="1"/>
    <row r="32" s="2" customFormat="1" ht="13.5" customHeight="1"/>
    <row r="34" s="2" customFormat="1" ht="13.5" customHeight="1"/>
    <row r="35" s="2" customFormat="1" ht="13.5" customHeight="1"/>
    <row r="37" s="2" customFormat="1" ht="13.5" customHeight="1"/>
    <row r="38" s="2" customFormat="1" ht="13.5" customHeight="1"/>
    <row r="40" spans="1:2" s="37" customFormat="1" ht="13.5" customHeight="1">
      <c r="A40" s="36"/>
      <c r="B40" s="36"/>
    </row>
    <row r="41" s="2" customFormat="1" ht="13.5" customHeight="1"/>
    <row r="42" s="2" customFormat="1" ht="13.5" customHeight="1"/>
    <row r="44" s="2" customFormat="1" ht="13.5" customHeight="1"/>
    <row r="45" s="2" customFormat="1" ht="13.5" customHeight="1"/>
    <row r="47" s="2" customFormat="1" ht="13.5" customHeight="1"/>
    <row r="48" s="2" customFormat="1" ht="13.5" customHeight="1"/>
    <row r="50" s="2" customFormat="1" ht="13.5" customHeight="1"/>
    <row r="51" s="2" customFormat="1" ht="13.5" customHeight="1"/>
    <row r="53" spans="1:2" s="37" customFormat="1" ht="13.5" customHeight="1">
      <c r="A53" s="36"/>
      <c r="B53" s="36"/>
    </row>
    <row r="54" s="2" customFormat="1" ht="13.5" customHeight="1"/>
    <row r="55" s="2" customFormat="1" ht="13.5" customHeight="1"/>
    <row r="57" s="2" customFormat="1" ht="13.5" customHeight="1"/>
    <row r="58" s="2" customFormat="1" ht="13.5" customHeight="1"/>
    <row r="60" s="2" customFormat="1" ht="13.5" customHeight="1"/>
    <row r="61" s="2" customFormat="1" ht="13.5" customHeight="1"/>
    <row r="63" s="2" customFormat="1" ht="13.5" customHeight="1"/>
    <row r="64" s="2" customFormat="1" ht="13.5" customHeight="1"/>
    <row r="66" spans="1:2" s="37" customFormat="1" ht="13.5" customHeight="1">
      <c r="A66" s="36"/>
      <c r="B66" s="36"/>
    </row>
    <row r="67" s="2" customFormat="1" ht="13.5" customHeight="1"/>
    <row r="68" s="2" customFormat="1" ht="13.5" customHeight="1"/>
    <row r="70" s="2" customFormat="1" ht="13.5" customHeight="1"/>
    <row r="71" s="2" customFormat="1" ht="13.5" customHeight="1"/>
    <row r="73" s="2" customFormat="1" ht="13.5" customHeight="1"/>
    <row r="74" s="2" customFormat="1" ht="13.5" customHeight="1"/>
    <row r="76" s="2" customFormat="1" ht="13.5" customHeight="1"/>
    <row r="77" s="2" customFormat="1" ht="13.5" customHeight="1"/>
    <row r="79" spans="1:2" s="37" customFormat="1" ht="13.5" customHeight="1">
      <c r="A79" s="36"/>
      <c r="B79" s="36"/>
    </row>
    <row r="80" s="2" customFormat="1" ht="13.5" customHeight="1"/>
    <row r="81" s="2" customFormat="1" ht="13.5" customHeight="1"/>
    <row r="83" s="2" customFormat="1" ht="13.5" customHeight="1"/>
    <row r="84" s="2" customFormat="1" ht="13.5" customHeight="1"/>
    <row r="86" s="2" customFormat="1" ht="13.5" customHeight="1"/>
    <row r="87" s="2" customFormat="1" ht="13.5" customHeight="1"/>
    <row r="89" s="2" customFormat="1" ht="13.5" customHeight="1"/>
    <row r="90" s="2" customFormat="1" ht="13.5" customHeight="1"/>
    <row r="92" spans="1:2" s="37" customFormat="1" ht="13.5" customHeight="1">
      <c r="A92" s="36"/>
      <c r="B92" s="36"/>
    </row>
    <row r="93" s="2" customFormat="1" ht="13.5" customHeight="1"/>
    <row r="94" s="2" customFormat="1" ht="13.5" customHeight="1"/>
    <row r="96" s="2" customFormat="1" ht="13.5" customHeight="1"/>
    <row r="97" s="2" customFormat="1" ht="13.5" customHeight="1"/>
    <row r="99" s="2" customFormat="1" ht="13.5" customHeight="1"/>
    <row r="100" s="2" customFormat="1" ht="13.5" customHeight="1"/>
    <row r="102" s="2" customFormat="1" ht="13.5" customHeight="1"/>
    <row r="103" s="2" customFormat="1" ht="13.5" customHeight="1"/>
    <row r="105" spans="1:2" s="37" customFormat="1" ht="13.5" customHeight="1">
      <c r="A105" s="36"/>
      <c r="B105" s="36"/>
    </row>
    <row r="106" s="2" customFormat="1" ht="13.5" customHeight="1"/>
    <row r="107" s="2" customFormat="1" ht="13.5" customHeight="1"/>
    <row r="109" s="2" customFormat="1" ht="13.5" customHeight="1"/>
    <row r="110" s="2" customFormat="1" ht="13.5" customHeight="1"/>
    <row r="112" s="2" customFormat="1" ht="13.5" customHeight="1"/>
    <row r="113" s="2" customFormat="1" ht="13.5" customHeight="1"/>
    <row r="115" s="2" customFormat="1" ht="13.5" customHeight="1"/>
    <row r="116" s="2" customFormat="1" ht="13.5" customHeight="1"/>
    <row r="118" spans="1:2" s="37" customFormat="1" ht="13.5" customHeight="1">
      <c r="A118" s="36"/>
      <c r="B118" s="36"/>
    </row>
    <row r="119" s="2" customFormat="1" ht="13.5" customHeight="1"/>
    <row r="120" s="2" customFormat="1" ht="13.5" customHeight="1"/>
    <row r="122" s="2" customFormat="1" ht="13.5" customHeight="1"/>
    <row r="123" s="2" customFormat="1" ht="13.5" customHeight="1"/>
    <row r="125" s="2" customFormat="1" ht="13.5" customHeight="1"/>
    <row r="126" s="2" customFormat="1" ht="13.5" customHeight="1"/>
    <row r="128" s="2" customFormat="1" ht="13.5" customHeight="1"/>
    <row r="129" s="2" customFormat="1" ht="13.5" customHeight="1"/>
    <row r="131" spans="1:2" s="37" customFormat="1" ht="13.5" customHeight="1">
      <c r="A131" s="36"/>
      <c r="B131" s="36"/>
    </row>
    <row r="132" s="2" customFormat="1" ht="13.5" customHeight="1"/>
    <row r="133" s="2" customFormat="1" ht="13.5" customHeight="1"/>
    <row r="135" s="2" customFormat="1" ht="13.5" customHeight="1"/>
    <row r="136" s="2" customFormat="1" ht="13.5" customHeight="1"/>
    <row r="138" s="2" customFormat="1" ht="13.5" customHeight="1"/>
    <row r="139" s="2" customFormat="1" ht="13.5" customHeight="1"/>
    <row r="141" s="2" customFormat="1" ht="13.5" customHeight="1"/>
    <row r="142" s="2" customFormat="1" ht="13.5" customHeight="1"/>
    <row r="144" spans="1:2" s="37" customFormat="1" ht="13.5" customHeight="1">
      <c r="A144" s="36"/>
      <c r="B144" s="36"/>
    </row>
    <row r="145" s="2" customFormat="1" ht="13.5" customHeight="1"/>
    <row r="146" s="2" customFormat="1" ht="13.5" customHeight="1"/>
    <row r="148" s="2" customFormat="1" ht="13.5" customHeight="1"/>
    <row r="149" s="2" customFormat="1" ht="13.5" customHeight="1"/>
    <row r="151" s="2" customFormat="1" ht="13.5" customHeight="1"/>
    <row r="152" s="2" customFormat="1" ht="13.5" customHeight="1"/>
    <row r="154" s="2" customFormat="1" ht="13.5" customHeight="1"/>
    <row r="155" s="2" customFormat="1" ht="13.5" customHeight="1"/>
    <row r="157" spans="1:2" s="37" customFormat="1" ht="13.5" customHeight="1">
      <c r="A157" s="36"/>
      <c r="B157" s="36"/>
    </row>
    <row r="158" s="2" customFormat="1" ht="13.5" customHeight="1"/>
    <row r="159" s="2" customFormat="1" ht="13.5" customHeight="1"/>
    <row r="161" s="2" customFormat="1" ht="13.5" customHeight="1"/>
    <row r="162" s="2" customFormat="1" ht="13.5" customHeight="1"/>
    <row r="164" s="2" customFormat="1" ht="13.5" customHeight="1"/>
    <row r="165" s="2" customFormat="1" ht="13.5" customHeight="1"/>
    <row r="167" s="2" customFormat="1" ht="13.5" customHeight="1"/>
    <row r="168" s="2" customFormat="1" ht="13.5" customHeight="1"/>
    <row r="170" spans="1:2" s="37" customFormat="1" ht="13.5" customHeight="1">
      <c r="A170" s="36"/>
      <c r="B170" s="36"/>
    </row>
    <row r="171" s="2" customFormat="1" ht="13.5" customHeight="1"/>
    <row r="172" s="2" customFormat="1" ht="13.5" customHeight="1"/>
    <row r="174" s="2" customFormat="1" ht="13.5" customHeight="1"/>
    <row r="175" s="2" customFormat="1" ht="13.5" customHeight="1"/>
    <row r="177" s="2" customFormat="1" ht="13.5" customHeight="1"/>
    <row r="178" s="2" customFormat="1" ht="13.5" customHeight="1"/>
    <row r="180" s="2" customFormat="1" ht="13.5" customHeight="1"/>
    <row r="181" s="2" customFormat="1" ht="13.5" customHeight="1"/>
    <row r="183" spans="1:2" s="37" customFormat="1" ht="13.5" customHeight="1">
      <c r="A183" s="36"/>
      <c r="B183" s="36"/>
    </row>
    <row r="184" s="2" customFormat="1" ht="13.5" customHeight="1"/>
    <row r="185" s="2" customFormat="1" ht="13.5" customHeight="1"/>
    <row r="187" s="2" customFormat="1" ht="13.5" customHeight="1"/>
    <row r="188" s="2" customFormat="1" ht="13.5" customHeight="1"/>
    <row r="190" s="2" customFormat="1" ht="13.5" customHeight="1"/>
    <row r="191" s="2" customFormat="1" ht="13.5" customHeight="1"/>
    <row r="193" s="2" customFormat="1" ht="13.5" customHeight="1"/>
    <row r="194" s="2" customFormat="1" ht="13.5" customHeight="1"/>
    <row r="196" spans="1:2" s="37" customFormat="1" ht="13.5" customHeight="1">
      <c r="A196" s="36"/>
      <c r="B196" s="36"/>
    </row>
    <row r="197" s="2" customFormat="1" ht="13.5" customHeight="1"/>
    <row r="198" s="2" customFormat="1" ht="13.5" customHeight="1"/>
    <row r="200" s="2" customFormat="1" ht="13.5" customHeight="1"/>
    <row r="201" s="2" customFormat="1" ht="13.5" customHeight="1"/>
    <row r="203" s="2" customFormat="1" ht="13.5" customHeight="1"/>
    <row r="204" s="2" customFormat="1" ht="13.5" customHeight="1"/>
    <row r="206" s="2" customFormat="1" ht="13.5" customHeight="1"/>
    <row r="207" s="2" customFormat="1" ht="13.5" customHeight="1"/>
    <row r="209" spans="1:2" s="37" customFormat="1" ht="13.5" customHeight="1">
      <c r="A209" s="36"/>
      <c r="B209" s="36"/>
    </row>
    <row r="210" s="2" customFormat="1" ht="13.5" customHeight="1"/>
    <row r="211" s="2" customFormat="1" ht="13.5" customHeight="1"/>
    <row r="213" s="2" customFormat="1" ht="13.5" customHeight="1"/>
    <row r="214" s="2" customFormat="1" ht="13.5" customHeight="1"/>
    <row r="216" s="2" customFormat="1" ht="13.5" customHeight="1"/>
    <row r="217" s="2" customFormat="1" ht="13.5" customHeight="1"/>
    <row r="219" s="2" customFormat="1" ht="13.5" customHeight="1"/>
    <row r="220" s="2" customFormat="1" ht="13.5" customHeight="1"/>
    <row r="222" spans="1:2" s="37" customFormat="1" ht="13.5" customHeight="1">
      <c r="A222" s="36"/>
      <c r="B222" s="36"/>
    </row>
    <row r="223" s="2" customFormat="1" ht="13.5" customHeight="1"/>
    <row r="224" s="2" customFormat="1" ht="13.5" customHeight="1"/>
    <row r="226" s="2" customFormat="1" ht="13.5" customHeight="1"/>
    <row r="227" s="2" customFormat="1" ht="13.5" customHeight="1"/>
    <row r="229" s="2" customFormat="1" ht="13.5" customHeight="1"/>
    <row r="230" s="2" customFormat="1" ht="13.5" customHeight="1"/>
    <row r="232" s="2" customFormat="1" ht="13.5" customHeight="1"/>
    <row r="233" s="2" customFormat="1" ht="13.5" customHeight="1"/>
    <row r="235" spans="1:2" s="37" customFormat="1" ht="13.5" customHeight="1">
      <c r="A235" s="36"/>
      <c r="B235" s="36"/>
    </row>
    <row r="236" s="2" customFormat="1" ht="13.5" customHeight="1"/>
    <row r="237" s="2" customFormat="1" ht="13.5" customHeight="1"/>
    <row r="239" s="2" customFormat="1" ht="13.5" customHeight="1"/>
    <row r="240" s="2" customFormat="1" ht="13.5" customHeight="1"/>
    <row r="242" s="2" customFormat="1" ht="13.5" customHeight="1"/>
    <row r="243" s="2" customFormat="1" ht="13.5" customHeight="1"/>
    <row r="245" s="2" customFormat="1" ht="13.5" customHeight="1"/>
    <row r="246" s="2" customFormat="1" ht="13.5" customHeight="1"/>
    <row r="248" spans="1:2" s="37" customFormat="1" ht="13.5" customHeight="1">
      <c r="A248" s="36"/>
      <c r="B248" s="36"/>
    </row>
    <row r="249" s="2" customFormat="1" ht="13.5" customHeight="1"/>
    <row r="250" s="2" customFormat="1" ht="13.5" customHeight="1"/>
    <row r="252" s="2" customFormat="1" ht="13.5" customHeight="1"/>
    <row r="253" s="2" customFormat="1" ht="13.5" customHeight="1"/>
    <row r="255" s="2" customFormat="1" ht="13.5" customHeight="1"/>
    <row r="256" s="2" customFormat="1" ht="13.5" customHeight="1"/>
    <row r="258" s="2" customFormat="1" ht="13.5" customHeight="1"/>
    <row r="259" s="2" customFormat="1" ht="13.5" customHeight="1"/>
    <row r="261" spans="1:2" s="37" customFormat="1" ht="13.5" customHeight="1">
      <c r="A261" s="36"/>
      <c r="B261" s="36"/>
    </row>
    <row r="262" s="2" customFormat="1" ht="13.5" customHeight="1"/>
    <row r="263" s="2" customFormat="1" ht="13.5" customHeight="1"/>
    <row r="265" s="2" customFormat="1" ht="13.5" customHeight="1"/>
    <row r="266" s="2" customFormat="1" ht="13.5" customHeight="1"/>
    <row r="268" s="2" customFormat="1" ht="13.5" customHeight="1"/>
    <row r="269" s="2" customFormat="1" ht="13.5" customHeight="1"/>
    <row r="271" s="2" customFormat="1" ht="13.5" customHeight="1"/>
    <row r="272" s="2" customFormat="1" ht="13.5" customHeight="1"/>
    <row r="274" spans="1:2" s="37" customFormat="1" ht="13.5" customHeight="1">
      <c r="A274" s="36"/>
      <c r="B274" s="36"/>
    </row>
    <row r="275" s="2" customFormat="1" ht="13.5" customHeight="1"/>
    <row r="276" s="2" customFormat="1" ht="13.5" customHeight="1"/>
    <row r="278" s="2" customFormat="1" ht="13.5" customHeight="1"/>
    <row r="279" s="2" customFormat="1" ht="13.5" customHeight="1"/>
    <row r="281" s="2" customFormat="1" ht="13.5" customHeight="1"/>
    <row r="282" s="2" customFormat="1" ht="13.5" customHeight="1"/>
    <row r="284" s="2" customFormat="1" ht="13.5" customHeight="1"/>
    <row r="285" s="2" customFormat="1" ht="13.5" customHeight="1"/>
    <row r="287" spans="1:2" s="37" customFormat="1" ht="13.5" customHeight="1">
      <c r="A287" s="36"/>
      <c r="B287" s="36"/>
    </row>
    <row r="288" s="2" customFormat="1" ht="13.5" customHeight="1"/>
    <row r="289" s="2" customFormat="1" ht="13.5" customHeight="1"/>
    <row r="291" s="2" customFormat="1" ht="13.5" customHeight="1"/>
    <row r="292" s="2" customFormat="1" ht="13.5" customHeight="1"/>
    <row r="294" s="2" customFormat="1" ht="13.5" customHeight="1"/>
    <row r="295" s="2" customFormat="1" ht="13.5" customHeight="1"/>
    <row r="297" s="2" customFormat="1" ht="13.5" customHeight="1"/>
    <row r="298" s="2" customFormat="1" ht="13.5" customHeight="1"/>
    <row r="300" spans="1:2" s="37" customFormat="1" ht="13.5" customHeight="1">
      <c r="A300" s="36"/>
      <c r="B300" s="36"/>
    </row>
    <row r="301" s="2" customFormat="1" ht="13.5" customHeight="1"/>
    <row r="302" s="2" customFormat="1" ht="13.5" customHeight="1"/>
    <row r="304" s="2" customFormat="1" ht="13.5" customHeight="1"/>
    <row r="305" s="2" customFormat="1" ht="13.5" customHeight="1"/>
    <row r="307" s="2" customFormat="1" ht="13.5" customHeight="1"/>
    <row r="308" s="2" customFormat="1" ht="13.5" customHeight="1"/>
    <row r="310" s="2" customFormat="1" ht="13.5" customHeight="1"/>
    <row r="311" s="2" customFormat="1" ht="13.5" customHeight="1"/>
    <row r="313" spans="1:2" s="37" customFormat="1" ht="13.5" customHeight="1">
      <c r="A313" s="36"/>
      <c r="B313" s="36"/>
    </row>
    <row r="314" s="2" customFormat="1" ht="13.5" customHeight="1"/>
    <row r="315" s="2" customFormat="1" ht="13.5" customHeight="1"/>
    <row r="317" s="2" customFormat="1" ht="13.5" customHeight="1"/>
    <row r="318" s="2" customFormat="1" ht="13.5" customHeight="1"/>
    <row r="320" s="2" customFormat="1" ht="13.5" customHeight="1"/>
    <row r="321" s="2" customFormat="1" ht="13.5" customHeight="1"/>
    <row r="323" s="2" customFormat="1" ht="13.5" customHeight="1"/>
    <row r="324" s="2" customFormat="1" ht="13.5" customHeight="1"/>
    <row r="326" spans="1:2" s="37" customFormat="1" ht="13.5" customHeight="1">
      <c r="A326" s="36"/>
      <c r="B326" s="36"/>
    </row>
    <row r="327" s="2" customFormat="1" ht="13.5" customHeight="1"/>
    <row r="328" s="2" customFormat="1" ht="13.5" customHeight="1"/>
    <row r="330" s="2" customFormat="1" ht="13.5" customHeight="1"/>
    <row r="331" s="2" customFormat="1" ht="13.5" customHeight="1"/>
    <row r="333" s="2" customFormat="1" ht="13.5" customHeight="1"/>
    <row r="334" s="2" customFormat="1" ht="13.5" customHeight="1"/>
    <row r="336" s="2" customFormat="1" ht="13.5" customHeight="1"/>
    <row r="337" s="2" customFormat="1" ht="13.5" customHeight="1"/>
    <row r="339" spans="1:2" s="37" customFormat="1" ht="13.5" customHeight="1">
      <c r="A339" s="36"/>
      <c r="B339" s="36"/>
    </row>
    <row r="340" s="2" customFormat="1" ht="13.5" customHeight="1"/>
    <row r="341" s="2" customFormat="1" ht="13.5" customHeight="1"/>
    <row r="343" s="2" customFormat="1" ht="13.5" customHeight="1"/>
    <row r="344" s="2" customFormat="1" ht="13.5" customHeight="1"/>
    <row r="346" s="2" customFormat="1" ht="13.5" customHeight="1"/>
    <row r="347" s="2" customFormat="1" ht="13.5" customHeight="1"/>
    <row r="349" s="2" customFormat="1" ht="13.5" customHeight="1"/>
    <row r="350" s="2" customFormat="1" ht="13.5" customHeight="1"/>
    <row r="352" spans="1:2" s="37" customFormat="1" ht="13.5" customHeight="1">
      <c r="A352" s="36"/>
      <c r="B352" s="36"/>
    </row>
    <row r="353" s="2" customFormat="1" ht="13.5" customHeight="1"/>
    <row r="354" s="2" customFormat="1" ht="13.5" customHeight="1"/>
    <row r="356" s="2" customFormat="1" ht="13.5" customHeight="1"/>
    <row r="357" s="2" customFormat="1" ht="13.5" customHeight="1"/>
    <row r="359" s="2" customFormat="1" ht="13.5" customHeight="1"/>
    <row r="360" s="2" customFormat="1" ht="13.5" customHeight="1"/>
    <row r="362" s="2" customFormat="1" ht="13.5" customHeight="1"/>
    <row r="363" s="2" customFormat="1" ht="13.5" customHeight="1"/>
  </sheetData>
  <sheetProtection password="CEFE" sheet="1"/>
  <mergeCells count="35">
    <mergeCell ref="A14:E14"/>
    <mergeCell ref="F14:Q14"/>
    <mergeCell ref="A15:B15"/>
    <mergeCell ref="C15:K15"/>
    <mergeCell ref="M15:N15"/>
    <mergeCell ref="P15:Q15"/>
    <mergeCell ref="A16:B16"/>
    <mergeCell ref="C16:K16"/>
    <mergeCell ref="M16:Q16"/>
    <mergeCell ref="A13:Q13"/>
    <mergeCell ref="A3:E3"/>
    <mergeCell ref="A8:B8"/>
    <mergeCell ref="C8:K8"/>
    <mergeCell ref="M8:Q8"/>
    <mergeCell ref="A6:E6"/>
    <mergeCell ref="F6:Q6"/>
    <mergeCell ref="A1:Q1"/>
    <mergeCell ref="O3:P3"/>
    <mergeCell ref="A2:Q2"/>
    <mergeCell ref="F3:N3"/>
    <mergeCell ref="A4:Q5"/>
    <mergeCell ref="P11:Q11"/>
    <mergeCell ref="A7:B7"/>
    <mergeCell ref="C7:K7"/>
    <mergeCell ref="M7:N7"/>
    <mergeCell ref="P7:Q7"/>
    <mergeCell ref="A12:B12"/>
    <mergeCell ref="C12:K12"/>
    <mergeCell ref="M12:Q12"/>
    <mergeCell ref="A9:Q9"/>
    <mergeCell ref="A10:E10"/>
    <mergeCell ref="F10:Q10"/>
    <mergeCell ref="A11:B11"/>
    <mergeCell ref="C11:K11"/>
    <mergeCell ref="M11:N1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</row>
    <row r="2" spans="1:17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13.5" thickBot="1">
      <c r="A3" s="395" t="s">
        <v>147</v>
      </c>
      <c r="B3" s="396"/>
      <c r="C3" s="396"/>
      <c r="D3" s="397"/>
      <c r="E3" s="477"/>
      <c r="F3" s="403"/>
      <c r="G3" s="403"/>
      <c r="H3" s="403"/>
      <c r="I3" s="403"/>
      <c r="J3" s="403"/>
      <c r="K3" s="403"/>
      <c r="L3" s="403"/>
      <c r="M3" s="403"/>
      <c r="N3" s="478"/>
      <c r="O3" s="391" t="s">
        <v>74</v>
      </c>
      <c r="P3" s="392"/>
      <c r="Q3" s="55" t="s">
        <v>301</v>
      </c>
    </row>
    <row r="4" spans="1:17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5" spans="1:17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</row>
    <row r="6" spans="1:19" s="37" customFormat="1" ht="13.5" customHeight="1">
      <c r="A6" s="388" t="s">
        <v>164</v>
      </c>
      <c r="B6" s="387"/>
      <c r="C6" s="387"/>
      <c r="D6" s="387"/>
      <c r="E6" s="387"/>
      <c r="F6" s="387"/>
      <c r="G6" s="389"/>
      <c r="H6" s="481"/>
      <c r="I6" s="482"/>
      <c r="J6" s="482"/>
      <c r="K6" s="482"/>
      <c r="L6" s="482"/>
      <c r="M6" s="482"/>
      <c r="N6" s="482"/>
      <c r="O6" s="482"/>
      <c r="P6" s="482"/>
      <c r="Q6" s="482"/>
      <c r="R6" s="36"/>
      <c r="S6" s="36"/>
    </row>
    <row r="7" spans="1:19" s="37" customFormat="1" ht="13.5" customHeight="1">
      <c r="A7" s="424" t="s">
        <v>16</v>
      </c>
      <c r="B7" s="424"/>
      <c r="C7" s="424"/>
      <c r="D7" s="424"/>
      <c r="E7" s="424"/>
      <c r="F7" s="424"/>
      <c r="G7" s="424"/>
      <c r="H7" s="424"/>
      <c r="I7" s="424"/>
      <c r="J7" s="424"/>
      <c r="K7" s="488" t="s">
        <v>151</v>
      </c>
      <c r="L7" s="488"/>
      <c r="M7" s="489" t="s">
        <v>152</v>
      </c>
      <c r="N7" s="489"/>
      <c r="O7" s="388" t="s">
        <v>17</v>
      </c>
      <c r="P7" s="387"/>
      <c r="Q7" s="389"/>
      <c r="R7" s="36"/>
      <c r="S7" s="36"/>
    </row>
    <row r="8" spans="1:17" s="2" customFormat="1" ht="13.5" customHeight="1">
      <c r="A8" s="483" t="s">
        <v>512</v>
      </c>
      <c r="B8" s="483"/>
      <c r="C8" s="483"/>
      <c r="D8" s="483"/>
      <c r="E8" s="483"/>
      <c r="F8" s="483"/>
      <c r="G8" s="483"/>
      <c r="H8" s="483"/>
      <c r="I8" s="483"/>
      <c r="J8" s="483"/>
      <c r="K8" s="484">
        <v>41775</v>
      </c>
      <c r="L8" s="484"/>
      <c r="M8" s="484">
        <v>41836</v>
      </c>
      <c r="N8" s="484"/>
      <c r="O8" s="485" t="s">
        <v>306</v>
      </c>
      <c r="P8" s="486"/>
      <c r="Q8" s="487"/>
    </row>
    <row r="9" spans="1:17" s="2" customFormat="1" ht="13.5" customHeight="1">
      <c r="A9" s="483" t="s">
        <v>306</v>
      </c>
      <c r="B9" s="483"/>
      <c r="C9" s="483"/>
      <c r="D9" s="483"/>
      <c r="E9" s="483"/>
      <c r="F9" s="483"/>
      <c r="G9" s="483"/>
      <c r="H9" s="483"/>
      <c r="I9" s="483"/>
      <c r="J9" s="483"/>
      <c r="K9" s="484" t="s">
        <v>306</v>
      </c>
      <c r="L9" s="484"/>
      <c r="M9" s="484" t="s">
        <v>306</v>
      </c>
      <c r="N9" s="484"/>
      <c r="O9" s="485" t="s">
        <v>306</v>
      </c>
      <c r="P9" s="486"/>
      <c r="Q9" s="487"/>
    </row>
    <row r="10" spans="1:19" s="37" customFormat="1" ht="13.5" customHeight="1">
      <c r="A10" s="388" t="s">
        <v>523</v>
      </c>
      <c r="B10" s="387"/>
      <c r="C10" s="387"/>
      <c r="D10" s="387"/>
      <c r="E10" s="387"/>
      <c r="F10" s="387"/>
      <c r="G10" s="389"/>
      <c r="H10" s="481"/>
      <c r="I10" s="482"/>
      <c r="J10" s="482"/>
      <c r="K10" s="482"/>
      <c r="L10" s="482"/>
      <c r="M10" s="482"/>
      <c r="N10" s="482"/>
      <c r="O10" s="482"/>
      <c r="P10" s="482"/>
      <c r="Q10" s="482"/>
      <c r="R10" s="36"/>
      <c r="S10" s="36"/>
    </row>
    <row r="11" spans="1:19" s="37" customFormat="1" ht="13.5" customHeight="1">
      <c r="A11" s="424" t="s">
        <v>16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88" t="s">
        <v>151</v>
      </c>
      <c r="L11" s="488"/>
      <c r="M11" s="489" t="s">
        <v>152</v>
      </c>
      <c r="N11" s="489"/>
      <c r="O11" s="388" t="s">
        <v>17</v>
      </c>
      <c r="P11" s="387"/>
      <c r="Q11" s="389"/>
      <c r="R11" s="36"/>
      <c r="S11" s="36"/>
    </row>
    <row r="12" spans="1:17" s="2" customFormat="1" ht="13.5" customHeight="1">
      <c r="A12" s="483" t="s">
        <v>512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4">
        <v>41857</v>
      </c>
      <c r="L12" s="484"/>
      <c r="M12" s="484">
        <v>41926</v>
      </c>
      <c r="N12" s="484"/>
      <c r="O12" s="485" t="s">
        <v>306</v>
      </c>
      <c r="P12" s="486"/>
      <c r="Q12" s="487"/>
    </row>
  </sheetData>
  <sheetProtection password="CEFE" sheet="1"/>
  <mergeCells count="30">
    <mergeCell ref="A1:Q1"/>
    <mergeCell ref="A2:Q2"/>
    <mergeCell ref="E3:N3"/>
    <mergeCell ref="A3:D3"/>
    <mergeCell ref="A4:Q5"/>
    <mergeCell ref="O3:P3"/>
    <mergeCell ref="A8:J8"/>
    <mergeCell ref="K8:L8"/>
    <mergeCell ref="M8:N8"/>
    <mergeCell ref="O8:Q8"/>
    <mergeCell ref="A7:J7"/>
    <mergeCell ref="K7:L7"/>
    <mergeCell ref="M7:N7"/>
    <mergeCell ref="O7:Q7"/>
    <mergeCell ref="A6:G6"/>
    <mergeCell ref="H6:Q6"/>
    <mergeCell ref="A12:J12"/>
    <mergeCell ref="K12:L12"/>
    <mergeCell ref="M12:N12"/>
    <mergeCell ref="O12:Q12"/>
    <mergeCell ref="A11:J11"/>
    <mergeCell ref="K11:L11"/>
    <mergeCell ref="M11:N11"/>
    <mergeCell ref="O11:Q11"/>
    <mergeCell ref="A10:G10"/>
    <mergeCell ref="H10:Q10"/>
    <mergeCell ref="A9:J9"/>
    <mergeCell ref="K9:L9"/>
    <mergeCell ref="M9:N9"/>
    <mergeCell ref="O9:Q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</row>
    <row r="2" spans="1:17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13.5" thickBot="1">
      <c r="A3" s="395" t="s">
        <v>148</v>
      </c>
      <c r="B3" s="396"/>
      <c r="C3" s="396"/>
      <c r="D3" s="396"/>
      <c r="E3" s="397"/>
      <c r="F3" s="477"/>
      <c r="G3" s="403"/>
      <c r="H3" s="403"/>
      <c r="I3" s="403"/>
      <c r="J3" s="403"/>
      <c r="K3" s="403"/>
      <c r="L3" s="403"/>
      <c r="M3" s="403"/>
      <c r="N3" s="478"/>
      <c r="O3" s="391" t="s">
        <v>74</v>
      </c>
      <c r="P3" s="392"/>
      <c r="Q3" s="55" t="s">
        <v>301</v>
      </c>
    </row>
    <row r="4" spans="1:17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5" spans="1:17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</row>
    <row r="6" spans="1:19" s="37" customFormat="1" ht="13.5" customHeight="1">
      <c r="A6" s="388" t="s">
        <v>307</v>
      </c>
      <c r="B6" s="387"/>
      <c r="C6" s="387"/>
      <c r="D6" s="387"/>
      <c r="E6" s="387"/>
      <c r="F6" s="387"/>
      <c r="G6" s="389"/>
      <c r="H6" s="56" t="s">
        <v>14</v>
      </c>
      <c r="I6" s="479">
        <v>41761</v>
      </c>
      <c r="J6" s="480"/>
      <c r="K6" s="56" t="s">
        <v>144</v>
      </c>
      <c r="L6" s="479">
        <v>42856</v>
      </c>
      <c r="M6" s="480"/>
      <c r="N6" s="57" t="s">
        <v>145</v>
      </c>
      <c r="O6" s="408" t="s">
        <v>311</v>
      </c>
      <c r="P6" s="408"/>
      <c r="Q6" s="473"/>
      <c r="R6" s="36"/>
      <c r="S6" s="36"/>
    </row>
    <row r="7" spans="1:17" s="2" customFormat="1" ht="13.5" customHeight="1">
      <c r="A7" s="443" t="s">
        <v>143</v>
      </c>
      <c r="B7" s="444"/>
      <c r="C7" s="437" t="s">
        <v>309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</row>
    <row r="8" spans="1:17" s="2" customFormat="1" ht="13.5" customHeight="1">
      <c r="A8" s="443" t="s">
        <v>146</v>
      </c>
      <c r="B8" s="491"/>
      <c r="C8" s="490" t="s">
        <v>310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73"/>
    </row>
    <row r="9" spans="1:17" ht="12.75">
      <c r="A9" s="474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</row>
    <row r="10" spans="1:19" s="37" customFormat="1" ht="13.5" customHeight="1">
      <c r="A10" s="388" t="s">
        <v>350</v>
      </c>
      <c r="B10" s="387"/>
      <c r="C10" s="387"/>
      <c r="D10" s="387"/>
      <c r="E10" s="387"/>
      <c r="F10" s="387"/>
      <c r="G10" s="389"/>
      <c r="H10" s="56" t="s">
        <v>14</v>
      </c>
      <c r="I10" s="479">
        <v>41768</v>
      </c>
      <c r="J10" s="480"/>
      <c r="K10" s="56" t="s">
        <v>144</v>
      </c>
      <c r="L10" s="479">
        <v>42132</v>
      </c>
      <c r="M10" s="480"/>
      <c r="N10" s="57" t="s">
        <v>145</v>
      </c>
      <c r="O10" s="408" t="s">
        <v>306</v>
      </c>
      <c r="P10" s="408"/>
      <c r="Q10" s="473"/>
      <c r="R10" s="36"/>
      <c r="S10" s="36"/>
    </row>
    <row r="11" spans="1:17" s="2" customFormat="1" ht="13.5" customHeight="1">
      <c r="A11" s="443" t="s">
        <v>143</v>
      </c>
      <c r="B11" s="444"/>
      <c r="C11" s="437" t="s">
        <v>353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</row>
    <row r="12" spans="1:17" s="2" customFormat="1" ht="13.5" customHeight="1">
      <c r="A12" s="443" t="s">
        <v>146</v>
      </c>
      <c r="B12" s="491"/>
      <c r="C12" s="490" t="s">
        <v>354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73"/>
    </row>
    <row r="13" spans="1:17" ht="12.75">
      <c r="A13" s="474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</row>
    <row r="14" spans="1:19" s="37" customFormat="1" ht="13.5" customHeight="1">
      <c r="A14" s="388" t="s">
        <v>508</v>
      </c>
      <c r="B14" s="387"/>
      <c r="C14" s="387"/>
      <c r="D14" s="387"/>
      <c r="E14" s="387"/>
      <c r="F14" s="387"/>
      <c r="G14" s="389"/>
      <c r="H14" s="56" t="s">
        <v>14</v>
      </c>
      <c r="I14" s="479">
        <v>41699</v>
      </c>
      <c r="J14" s="480"/>
      <c r="K14" s="56" t="s">
        <v>144</v>
      </c>
      <c r="L14" s="479">
        <v>42063</v>
      </c>
      <c r="M14" s="480"/>
      <c r="N14" s="57" t="s">
        <v>145</v>
      </c>
      <c r="O14" s="408" t="s">
        <v>564</v>
      </c>
      <c r="P14" s="408"/>
      <c r="Q14" s="473"/>
      <c r="R14" s="36"/>
      <c r="S14" s="36"/>
    </row>
    <row r="15" spans="1:17" s="2" customFormat="1" ht="13.5" customHeight="1">
      <c r="A15" s="443" t="s">
        <v>143</v>
      </c>
      <c r="B15" s="444"/>
      <c r="C15" s="437" t="s">
        <v>562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</row>
    <row r="16" spans="1:17" s="2" customFormat="1" ht="13.5" customHeight="1">
      <c r="A16" s="443" t="s">
        <v>146</v>
      </c>
      <c r="B16" s="491"/>
      <c r="C16" s="490" t="s">
        <v>563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73"/>
    </row>
    <row r="17" spans="1:17" ht="12.75">
      <c r="A17" s="474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</row>
    <row r="18" spans="1:19" s="37" customFormat="1" ht="13.5" customHeight="1">
      <c r="A18" s="388" t="s">
        <v>857</v>
      </c>
      <c r="B18" s="387"/>
      <c r="C18" s="387"/>
      <c r="D18" s="387"/>
      <c r="E18" s="387"/>
      <c r="F18" s="387"/>
      <c r="G18" s="389"/>
      <c r="H18" s="56" t="s">
        <v>14</v>
      </c>
      <c r="I18" s="479">
        <v>41699</v>
      </c>
      <c r="J18" s="480"/>
      <c r="K18" s="56" t="s">
        <v>144</v>
      </c>
      <c r="L18" s="479" t="s">
        <v>306</v>
      </c>
      <c r="M18" s="480"/>
      <c r="N18" s="57" t="s">
        <v>145</v>
      </c>
      <c r="O18" s="408" t="s">
        <v>859</v>
      </c>
      <c r="P18" s="408"/>
      <c r="Q18" s="473"/>
      <c r="R18" s="36"/>
      <c r="S18" s="36"/>
    </row>
    <row r="19" spans="1:17" s="2" customFormat="1" ht="13.5" customHeight="1">
      <c r="A19" s="443" t="s">
        <v>143</v>
      </c>
      <c r="B19" s="444"/>
      <c r="C19" s="437" t="s">
        <v>858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</row>
    <row r="20" spans="1:17" s="2" customFormat="1" ht="13.5" customHeight="1">
      <c r="A20" s="443" t="s">
        <v>146</v>
      </c>
      <c r="B20" s="491"/>
      <c r="C20" s="490" t="s">
        <v>310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73"/>
    </row>
    <row r="21" spans="1:17" ht="12.75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</row>
    <row r="22" spans="1:19" s="37" customFormat="1" ht="13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36"/>
      <c r="S22" s="36"/>
    </row>
    <row r="23" spans="1:17" s="2" customFormat="1" ht="13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2" customFormat="1" ht="13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9" s="37" customFormat="1" ht="13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36"/>
      <c r="S26" s="36"/>
    </row>
    <row r="27" spans="1:17" s="2" customFormat="1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2" customFormat="1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30" spans="1:19" s="37" customFormat="1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36"/>
      <c r="S30" s="36"/>
    </row>
    <row r="31" spans="1:17" s="2" customFormat="1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2" customFormat="1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4" spans="1:19" s="37" customFormat="1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36"/>
      <c r="S34" s="36"/>
    </row>
    <row r="35" spans="1:17" s="2" customFormat="1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2" customFormat="1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8" spans="1:19" s="37" customFormat="1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36"/>
      <c r="S38" s="36"/>
    </row>
    <row r="39" spans="1:17" s="2" customFormat="1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2" customFormat="1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2" spans="1:19" s="37" customFormat="1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36"/>
      <c r="S42" s="36"/>
    </row>
    <row r="43" spans="1:17" s="2" customFormat="1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2" customFormat="1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6" spans="1:19" s="37" customFormat="1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36"/>
      <c r="S46" s="36"/>
    </row>
    <row r="47" spans="1:17" s="2" customFormat="1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2" customFormat="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50" spans="1:19" s="37" customFormat="1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36"/>
      <c r="S50" s="36"/>
    </row>
    <row r="51" spans="1:17" s="2" customFormat="1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2" customFormat="1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4" spans="1:19" s="37" customFormat="1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36"/>
      <c r="S54" s="36"/>
    </row>
    <row r="55" spans="1:17" s="2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2" customFormat="1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8" spans="1:19" s="37" customFormat="1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36"/>
      <c r="S58" s="36"/>
    </row>
    <row r="59" spans="1:17" s="2" customFormat="1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2" customFormat="1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2" spans="1:19" s="37" customFormat="1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36"/>
      <c r="S62" s="36"/>
    </row>
    <row r="63" spans="1:17" s="2" customFormat="1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2" customFormat="1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6" spans="1:19" s="37" customFormat="1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36"/>
      <c r="S66" s="36"/>
    </row>
    <row r="67" spans="1:17" s="2" customFormat="1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2" customFormat="1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70" spans="1:19" s="37" customFormat="1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36"/>
      <c r="S70" s="36"/>
    </row>
    <row r="71" spans="1:17" s="2" customFormat="1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2" customFormat="1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4" spans="1:19" s="37" customFormat="1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36"/>
      <c r="S74" s="36"/>
    </row>
    <row r="75" spans="1:17" s="2" customFormat="1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2" customFormat="1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8" spans="1:19" s="37" customFormat="1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36"/>
      <c r="S78" s="36"/>
    </row>
    <row r="79" spans="1:17" s="2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2" customFormat="1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2" spans="1:19" s="37" customFormat="1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36"/>
      <c r="S82" s="36"/>
    </row>
    <row r="83" spans="1:17" s="2" customFormat="1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s="2" customFormat="1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6" spans="1:19" s="37" customFormat="1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36"/>
      <c r="S86" s="36"/>
    </row>
    <row r="87" spans="1:17" s="2" customFormat="1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2" customFormat="1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90" spans="1:19" s="37" customFormat="1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36"/>
      <c r="S90" s="36"/>
    </row>
    <row r="91" spans="1:17" s="2" customFormat="1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s="2" customFormat="1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4" spans="1:19" s="37" customFormat="1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36"/>
      <c r="S94" s="36"/>
    </row>
    <row r="95" spans="1:17" s="2" customFormat="1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2" customFormat="1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8" spans="1:19" s="37" customFormat="1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36"/>
      <c r="S98" s="36"/>
    </row>
    <row r="99" spans="1:17" s="2" customFormat="1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2" customFormat="1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58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s="58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s="58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s="58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s="58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58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</sheetData>
  <sheetProtection password="CEFE" sheet="1"/>
  <mergeCells count="42">
    <mergeCell ref="A13:Q13"/>
    <mergeCell ref="A1:Q1"/>
    <mergeCell ref="A9:Q9"/>
    <mergeCell ref="O3:P3"/>
    <mergeCell ref="A2:Q2"/>
    <mergeCell ref="L6:M6"/>
    <mergeCell ref="A12:B12"/>
    <mergeCell ref="I6:J6"/>
    <mergeCell ref="A3:E3"/>
    <mergeCell ref="A4:Q5"/>
    <mergeCell ref="A6:G6"/>
    <mergeCell ref="A8:B8"/>
    <mergeCell ref="C8:Q8"/>
    <mergeCell ref="A7:B7"/>
    <mergeCell ref="C7:Q7"/>
    <mergeCell ref="O6:Q6"/>
    <mergeCell ref="F3:N3"/>
    <mergeCell ref="A21:Q21"/>
    <mergeCell ref="I10:J10"/>
    <mergeCell ref="L10:M10"/>
    <mergeCell ref="O10:Q10"/>
    <mergeCell ref="A10:G10"/>
    <mergeCell ref="A11:B11"/>
    <mergeCell ref="C11:Q11"/>
    <mergeCell ref="A19:B19"/>
    <mergeCell ref="A20:B20"/>
    <mergeCell ref="C20:Q20"/>
    <mergeCell ref="A15:B15"/>
    <mergeCell ref="C15:Q15"/>
    <mergeCell ref="A16:B16"/>
    <mergeCell ref="C16:Q16"/>
    <mergeCell ref="A18:G18"/>
    <mergeCell ref="C12:Q12"/>
    <mergeCell ref="A17:Q17"/>
    <mergeCell ref="I18:J18"/>
    <mergeCell ref="L18:M18"/>
    <mergeCell ref="O18:Q18"/>
    <mergeCell ref="C19:Q19"/>
    <mergeCell ref="I14:J14"/>
    <mergeCell ref="L14:M14"/>
    <mergeCell ref="O14:Q14"/>
    <mergeCell ref="A14:G1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39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9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1" t="s">
        <v>133</v>
      </c>
      <c r="B3" s="392"/>
      <c r="C3" s="392"/>
      <c r="D3" s="393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34" t="s">
        <v>74</v>
      </c>
      <c r="S3" s="55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1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s="7" customFormat="1" ht="13.5" thickBot="1">
      <c r="A6" s="505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</row>
    <row r="7" spans="1:20" s="13" customFormat="1" ht="13.5" thickBot="1">
      <c r="A7" s="27" t="s">
        <v>52</v>
      </c>
      <c r="B7" s="306" t="s">
        <v>79</v>
      </c>
      <c r="C7" s="206"/>
      <c r="D7" s="206"/>
      <c r="E7" s="307"/>
      <c r="F7" s="11" t="s">
        <v>80</v>
      </c>
      <c r="G7" s="11" t="s">
        <v>44</v>
      </c>
      <c r="H7" s="11" t="s">
        <v>45</v>
      </c>
      <c r="I7" s="11" t="s">
        <v>21</v>
      </c>
      <c r="J7" s="503" t="s">
        <v>59</v>
      </c>
      <c r="K7" s="504"/>
      <c r="L7" s="503" t="s">
        <v>46</v>
      </c>
      <c r="M7" s="506"/>
      <c r="N7" s="504"/>
      <c r="O7" s="47" t="s">
        <v>13</v>
      </c>
      <c r="P7" s="53" t="s">
        <v>142</v>
      </c>
      <c r="Q7" s="54" t="s">
        <v>14</v>
      </c>
      <c r="R7" s="53" t="s">
        <v>16</v>
      </c>
      <c r="S7" s="12" t="s">
        <v>24</v>
      </c>
      <c r="T7" s="51"/>
    </row>
    <row r="8" spans="1:19" s="19" customFormat="1" ht="12.75">
      <c r="A8" s="21">
        <v>1</v>
      </c>
      <c r="B8" s="501" t="s">
        <v>307</v>
      </c>
      <c r="C8" s="501" t="s">
        <v>153</v>
      </c>
      <c r="D8" s="501" t="s">
        <v>153</v>
      </c>
      <c r="E8" s="502" t="s">
        <v>153</v>
      </c>
      <c r="F8" s="14">
        <v>2741491</v>
      </c>
      <c r="G8" s="15" t="s">
        <v>312</v>
      </c>
      <c r="H8" s="16" t="s">
        <v>313</v>
      </c>
      <c r="I8" s="17" t="s">
        <v>314</v>
      </c>
      <c r="J8" s="48">
        <v>40</v>
      </c>
      <c r="K8" s="50" t="s">
        <v>315</v>
      </c>
      <c r="L8" s="498" t="s">
        <v>316</v>
      </c>
      <c r="M8" s="499"/>
      <c r="N8" s="500"/>
      <c r="O8" s="18">
        <v>40389</v>
      </c>
      <c r="P8" s="52" t="s">
        <v>297</v>
      </c>
      <c r="Q8" s="146" t="s">
        <v>306</v>
      </c>
      <c r="R8" s="44" t="s">
        <v>306</v>
      </c>
      <c r="S8" s="14" t="s">
        <v>317</v>
      </c>
    </row>
    <row r="9" spans="1:19" s="19" customFormat="1" ht="12.75">
      <c r="A9" s="20">
        <f>A8+1</f>
        <v>2</v>
      </c>
      <c r="B9" s="495" t="s">
        <v>153</v>
      </c>
      <c r="C9" s="496" t="s">
        <v>159</v>
      </c>
      <c r="D9" s="496" t="s">
        <v>159</v>
      </c>
      <c r="E9" s="497" t="s">
        <v>159</v>
      </c>
      <c r="F9" s="20">
        <v>336892</v>
      </c>
      <c r="G9" s="16" t="s">
        <v>331</v>
      </c>
      <c r="H9" s="16" t="s">
        <v>332</v>
      </c>
      <c r="I9" s="17" t="s">
        <v>333</v>
      </c>
      <c r="J9" s="49">
        <v>40</v>
      </c>
      <c r="K9" s="46" t="s">
        <v>315</v>
      </c>
      <c r="L9" s="492" t="s">
        <v>316</v>
      </c>
      <c r="M9" s="493"/>
      <c r="N9" s="494"/>
      <c r="O9" s="18">
        <v>31216</v>
      </c>
      <c r="P9" s="17" t="s">
        <v>297</v>
      </c>
      <c r="Q9" s="18" t="s">
        <v>306</v>
      </c>
      <c r="R9" s="45" t="s">
        <v>306</v>
      </c>
      <c r="S9" s="20" t="s">
        <v>334</v>
      </c>
    </row>
    <row r="10" spans="1:19" s="19" customFormat="1" ht="12.75">
      <c r="A10" s="20">
        <f aca="true" t="shared" si="0" ref="A10:A44">A9+1</f>
        <v>3</v>
      </c>
      <c r="B10" s="495" t="s">
        <v>335</v>
      </c>
      <c r="C10" s="496" t="s">
        <v>159</v>
      </c>
      <c r="D10" s="496" t="s">
        <v>159</v>
      </c>
      <c r="E10" s="497" t="s">
        <v>159</v>
      </c>
      <c r="F10" s="20" t="s">
        <v>347</v>
      </c>
      <c r="G10" s="16" t="s">
        <v>348</v>
      </c>
      <c r="H10" s="16" t="s">
        <v>332</v>
      </c>
      <c r="I10" s="17" t="s">
        <v>349</v>
      </c>
      <c r="J10" s="49">
        <v>40</v>
      </c>
      <c r="K10" s="46" t="s">
        <v>315</v>
      </c>
      <c r="L10" s="492" t="s">
        <v>316</v>
      </c>
      <c r="M10" s="493"/>
      <c r="N10" s="494"/>
      <c r="O10" s="18">
        <v>29082</v>
      </c>
      <c r="P10" s="17" t="s">
        <v>297</v>
      </c>
      <c r="Q10" s="18" t="s">
        <v>306</v>
      </c>
      <c r="R10" s="45" t="s">
        <v>306</v>
      </c>
      <c r="S10" s="20" t="s">
        <v>334</v>
      </c>
    </row>
    <row r="11" spans="1:19" s="19" customFormat="1" ht="12.75">
      <c r="A11" s="20">
        <f t="shared" si="0"/>
        <v>4</v>
      </c>
      <c r="B11" s="495" t="s">
        <v>350</v>
      </c>
      <c r="C11" s="496" t="s">
        <v>161</v>
      </c>
      <c r="D11" s="496" t="s">
        <v>161</v>
      </c>
      <c r="E11" s="497" t="s">
        <v>161</v>
      </c>
      <c r="F11" s="20" t="s">
        <v>355</v>
      </c>
      <c r="G11" s="16" t="s">
        <v>331</v>
      </c>
      <c r="H11" s="16" t="s">
        <v>332</v>
      </c>
      <c r="I11" s="17" t="s">
        <v>333</v>
      </c>
      <c r="J11" s="49">
        <v>40</v>
      </c>
      <c r="K11" s="46" t="s">
        <v>315</v>
      </c>
      <c r="L11" s="492" t="s">
        <v>316</v>
      </c>
      <c r="M11" s="493"/>
      <c r="N11" s="494"/>
      <c r="O11" s="18">
        <v>39678</v>
      </c>
      <c r="P11" s="17" t="s">
        <v>356</v>
      </c>
      <c r="Q11" s="18" t="s">
        <v>306</v>
      </c>
      <c r="R11" s="45" t="s">
        <v>306</v>
      </c>
      <c r="S11" s="20" t="s">
        <v>317</v>
      </c>
    </row>
    <row r="12" spans="1:19" s="19" customFormat="1" ht="12.75">
      <c r="A12" s="20">
        <f t="shared" si="0"/>
        <v>5</v>
      </c>
      <c r="B12" s="495" t="s">
        <v>155</v>
      </c>
      <c r="C12" s="496" t="s">
        <v>154</v>
      </c>
      <c r="D12" s="496" t="s">
        <v>154</v>
      </c>
      <c r="E12" s="497" t="s">
        <v>154</v>
      </c>
      <c r="F12" s="20" t="s">
        <v>393</v>
      </c>
      <c r="G12" s="16" t="s">
        <v>331</v>
      </c>
      <c r="H12" s="16" t="s">
        <v>332</v>
      </c>
      <c r="I12" s="17" t="s">
        <v>394</v>
      </c>
      <c r="J12" s="49">
        <v>40</v>
      </c>
      <c r="K12" s="46" t="s">
        <v>315</v>
      </c>
      <c r="L12" s="492" t="s">
        <v>316</v>
      </c>
      <c r="M12" s="493"/>
      <c r="N12" s="494"/>
      <c r="O12" s="18">
        <v>36004</v>
      </c>
      <c r="P12" s="17" t="s">
        <v>297</v>
      </c>
      <c r="Q12" s="18" t="s">
        <v>306</v>
      </c>
      <c r="R12" s="45" t="s">
        <v>306</v>
      </c>
      <c r="S12" s="20" t="s">
        <v>334</v>
      </c>
    </row>
    <row r="13" spans="1:19" s="19" customFormat="1" ht="12.75">
      <c r="A13" s="20">
        <f t="shared" si="0"/>
        <v>6</v>
      </c>
      <c r="B13" s="495" t="s">
        <v>162</v>
      </c>
      <c r="C13" s="496" t="s">
        <v>155</v>
      </c>
      <c r="D13" s="496" t="s">
        <v>155</v>
      </c>
      <c r="E13" s="497" t="s">
        <v>155</v>
      </c>
      <c r="F13" s="20">
        <v>336892</v>
      </c>
      <c r="G13" s="16" t="s">
        <v>331</v>
      </c>
      <c r="H13" s="16" t="s">
        <v>446</v>
      </c>
      <c r="I13" s="17" t="s">
        <v>447</v>
      </c>
      <c r="J13" s="49">
        <v>40</v>
      </c>
      <c r="K13" s="46" t="s">
        <v>315</v>
      </c>
      <c r="L13" s="492" t="s">
        <v>316</v>
      </c>
      <c r="M13" s="493"/>
      <c r="N13" s="494"/>
      <c r="O13" s="18">
        <v>30011</v>
      </c>
      <c r="P13" s="17" t="s">
        <v>297</v>
      </c>
      <c r="Q13" s="18" t="s">
        <v>306</v>
      </c>
      <c r="R13" s="45" t="s">
        <v>306</v>
      </c>
      <c r="S13" s="20" t="s">
        <v>334</v>
      </c>
    </row>
    <row r="14" spans="1:19" s="19" customFormat="1" ht="12.75">
      <c r="A14" s="20">
        <f t="shared" si="0"/>
        <v>7</v>
      </c>
      <c r="B14" s="495" t="s">
        <v>163</v>
      </c>
      <c r="C14" s="496" t="s">
        <v>162</v>
      </c>
      <c r="D14" s="496" t="s">
        <v>162</v>
      </c>
      <c r="E14" s="497" t="s">
        <v>162</v>
      </c>
      <c r="F14" s="20" t="s">
        <v>473</v>
      </c>
      <c r="G14" s="16" t="s">
        <v>331</v>
      </c>
      <c r="H14" s="16" t="s">
        <v>474</v>
      </c>
      <c r="I14" s="17" t="s">
        <v>349</v>
      </c>
      <c r="J14" s="49">
        <v>40</v>
      </c>
      <c r="K14" s="46" t="s">
        <v>315</v>
      </c>
      <c r="L14" s="492" t="s">
        <v>316</v>
      </c>
      <c r="M14" s="493"/>
      <c r="N14" s="494"/>
      <c r="O14" s="18">
        <v>29082</v>
      </c>
      <c r="P14" s="17" t="s">
        <v>297</v>
      </c>
      <c r="Q14" s="18" t="s">
        <v>306</v>
      </c>
      <c r="R14" s="45" t="s">
        <v>306</v>
      </c>
      <c r="S14" s="20" t="s">
        <v>334</v>
      </c>
    </row>
    <row r="15" spans="1:19" s="19" customFormat="1" ht="12.75">
      <c r="A15" s="20">
        <f t="shared" si="0"/>
        <v>8</v>
      </c>
      <c r="B15" s="495" t="s">
        <v>475</v>
      </c>
      <c r="C15" s="496" t="s">
        <v>163</v>
      </c>
      <c r="D15" s="496" t="s">
        <v>163</v>
      </c>
      <c r="E15" s="497" t="s">
        <v>163</v>
      </c>
      <c r="F15" s="20" t="s">
        <v>486</v>
      </c>
      <c r="G15" s="16" t="s">
        <v>312</v>
      </c>
      <c r="H15" s="16" t="s">
        <v>313</v>
      </c>
      <c r="I15" s="17" t="s">
        <v>333</v>
      </c>
      <c r="J15" s="49">
        <v>40</v>
      </c>
      <c r="K15" s="46" t="s">
        <v>315</v>
      </c>
      <c r="L15" s="492" t="s">
        <v>487</v>
      </c>
      <c r="M15" s="493"/>
      <c r="N15" s="494"/>
      <c r="O15" s="18">
        <v>40919</v>
      </c>
      <c r="P15" s="17" t="s">
        <v>297</v>
      </c>
      <c r="Q15" s="18" t="s">
        <v>306</v>
      </c>
      <c r="R15" s="45" t="s">
        <v>306</v>
      </c>
      <c r="S15" s="20" t="s">
        <v>334</v>
      </c>
    </row>
    <row r="16" spans="1:19" s="19" customFormat="1" ht="12.75">
      <c r="A16" s="20">
        <f t="shared" si="0"/>
        <v>9</v>
      </c>
      <c r="B16" s="495" t="s">
        <v>164</v>
      </c>
      <c r="C16" s="496" t="s">
        <v>164</v>
      </c>
      <c r="D16" s="496" t="s">
        <v>164</v>
      </c>
      <c r="E16" s="497" t="s">
        <v>164</v>
      </c>
      <c r="F16" s="20" t="s">
        <v>513</v>
      </c>
      <c r="G16" s="16" t="s">
        <v>331</v>
      </c>
      <c r="H16" s="16" t="s">
        <v>446</v>
      </c>
      <c r="I16" s="17" t="s">
        <v>447</v>
      </c>
      <c r="J16" s="49">
        <v>40</v>
      </c>
      <c r="K16" s="46" t="s">
        <v>315</v>
      </c>
      <c r="L16" s="492" t="s">
        <v>316</v>
      </c>
      <c r="M16" s="493"/>
      <c r="N16" s="494"/>
      <c r="O16" s="18">
        <v>33482</v>
      </c>
      <c r="P16" s="17" t="s">
        <v>297</v>
      </c>
      <c r="Q16" s="18" t="s">
        <v>306</v>
      </c>
      <c r="R16" s="45" t="s">
        <v>306</v>
      </c>
      <c r="S16" s="20" t="s">
        <v>334</v>
      </c>
    </row>
    <row r="17" spans="1:19" s="19" customFormat="1" ht="12.75">
      <c r="A17" s="20">
        <f t="shared" si="0"/>
        <v>10</v>
      </c>
      <c r="B17" s="495" t="s">
        <v>523</v>
      </c>
      <c r="C17" s="496" t="s">
        <v>165</v>
      </c>
      <c r="D17" s="496" t="s">
        <v>165</v>
      </c>
      <c r="E17" s="497" t="s">
        <v>165</v>
      </c>
      <c r="F17" s="20" t="s">
        <v>543</v>
      </c>
      <c r="G17" s="16" t="s">
        <v>331</v>
      </c>
      <c r="H17" s="16" t="s">
        <v>446</v>
      </c>
      <c r="I17" s="17" t="s">
        <v>447</v>
      </c>
      <c r="J17" s="49">
        <v>40</v>
      </c>
      <c r="K17" s="46" t="s">
        <v>315</v>
      </c>
      <c r="L17" s="492" t="s">
        <v>316</v>
      </c>
      <c r="M17" s="493"/>
      <c r="N17" s="494"/>
      <c r="O17" s="18">
        <v>31625</v>
      </c>
      <c r="P17" s="17" t="s">
        <v>297</v>
      </c>
      <c r="Q17" s="18" t="s">
        <v>306</v>
      </c>
      <c r="R17" s="45" t="s">
        <v>306</v>
      </c>
      <c r="S17" s="20" t="s">
        <v>334</v>
      </c>
    </row>
    <row r="18" spans="1:19" s="19" customFormat="1" ht="12.75">
      <c r="A18" s="20">
        <f t="shared" si="0"/>
        <v>11</v>
      </c>
      <c r="B18" s="495" t="s">
        <v>508</v>
      </c>
      <c r="C18" s="496" t="s">
        <v>166</v>
      </c>
      <c r="D18" s="496" t="s">
        <v>166</v>
      </c>
      <c r="E18" s="497" t="s">
        <v>166</v>
      </c>
      <c r="F18" s="20" t="s">
        <v>565</v>
      </c>
      <c r="G18" s="16" t="s">
        <v>312</v>
      </c>
      <c r="H18" s="16" t="s">
        <v>313</v>
      </c>
      <c r="I18" s="17" t="s">
        <v>333</v>
      </c>
      <c r="J18" s="49">
        <v>40</v>
      </c>
      <c r="K18" s="46" t="s">
        <v>315</v>
      </c>
      <c r="L18" s="492" t="s">
        <v>487</v>
      </c>
      <c r="M18" s="493"/>
      <c r="N18" s="494"/>
      <c r="O18" s="18">
        <v>40774</v>
      </c>
      <c r="P18" s="17" t="s">
        <v>297</v>
      </c>
      <c r="Q18" s="18" t="s">
        <v>306</v>
      </c>
      <c r="R18" s="45" t="s">
        <v>306</v>
      </c>
      <c r="S18" s="20" t="s">
        <v>317</v>
      </c>
    </row>
    <row r="19" spans="1:19" s="19" customFormat="1" ht="12.75">
      <c r="A19" s="20">
        <f t="shared" si="0"/>
        <v>12</v>
      </c>
      <c r="B19" s="495" t="s">
        <v>566</v>
      </c>
      <c r="C19" s="496" t="s">
        <v>156</v>
      </c>
      <c r="D19" s="496" t="s">
        <v>156</v>
      </c>
      <c r="E19" s="497" t="s">
        <v>156</v>
      </c>
      <c r="F19" s="20" t="s">
        <v>584</v>
      </c>
      <c r="G19" s="16" t="s">
        <v>312</v>
      </c>
      <c r="H19" s="16" t="s">
        <v>313</v>
      </c>
      <c r="I19" s="17" t="s">
        <v>314</v>
      </c>
      <c r="J19" s="49">
        <v>40</v>
      </c>
      <c r="K19" s="46" t="s">
        <v>315</v>
      </c>
      <c r="L19" s="492" t="s">
        <v>316</v>
      </c>
      <c r="M19" s="493"/>
      <c r="N19" s="494"/>
      <c r="O19" s="18">
        <v>40140</v>
      </c>
      <c r="P19" s="17" t="s">
        <v>297</v>
      </c>
      <c r="Q19" s="18" t="s">
        <v>306</v>
      </c>
      <c r="R19" s="45" t="s">
        <v>306</v>
      </c>
      <c r="S19" s="20" t="s">
        <v>334</v>
      </c>
    </row>
    <row r="20" spans="1:19" s="19" customFormat="1" ht="12.75">
      <c r="A20" s="20">
        <f t="shared" si="0"/>
        <v>13</v>
      </c>
      <c r="B20" s="495" t="s">
        <v>585</v>
      </c>
      <c r="C20" s="496" t="s">
        <v>156</v>
      </c>
      <c r="D20" s="496" t="s">
        <v>156</v>
      </c>
      <c r="E20" s="497" t="s">
        <v>156</v>
      </c>
      <c r="F20" s="20" t="s">
        <v>608</v>
      </c>
      <c r="G20" s="16" t="s">
        <v>331</v>
      </c>
      <c r="H20" s="16" t="s">
        <v>332</v>
      </c>
      <c r="I20" s="17" t="s">
        <v>314</v>
      </c>
      <c r="J20" s="49">
        <v>40</v>
      </c>
      <c r="K20" s="46" t="s">
        <v>315</v>
      </c>
      <c r="L20" s="492" t="s">
        <v>316</v>
      </c>
      <c r="M20" s="493"/>
      <c r="N20" s="494"/>
      <c r="O20" s="18">
        <v>39905</v>
      </c>
      <c r="P20" s="17" t="s">
        <v>297</v>
      </c>
      <c r="Q20" s="18" t="s">
        <v>306</v>
      </c>
      <c r="R20" s="45" t="s">
        <v>306</v>
      </c>
      <c r="S20" s="20" t="s">
        <v>334</v>
      </c>
    </row>
    <row r="21" spans="1:19" s="19" customFormat="1" ht="12.75">
      <c r="A21" s="20">
        <f t="shared" si="0"/>
        <v>14</v>
      </c>
      <c r="B21" s="495" t="s">
        <v>609</v>
      </c>
      <c r="C21" s="496" t="s">
        <v>168</v>
      </c>
      <c r="D21" s="496" t="s">
        <v>168</v>
      </c>
      <c r="E21" s="497" t="s">
        <v>168</v>
      </c>
      <c r="F21" s="20" t="s">
        <v>639</v>
      </c>
      <c r="G21" s="16" t="s">
        <v>331</v>
      </c>
      <c r="H21" s="16" t="s">
        <v>332</v>
      </c>
      <c r="I21" s="17" t="s">
        <v>349</v>
      </c>
      <c r="J21" s="49">
        <v>40</v>
      </c>
      <c r="K21" s="46" t="s">
        <v>315</v>
      </c>
      <c r="L21" s="492" t="s">
        <v>316</v>
      </c>
      <c r="M21" s="493"/>
      <c r="N21" s="494"/>
      <c r="O21" s="18">
        <v>38175</v>
      </c>
      <c r="P21" s="17" t="s">
        <v>297</v>
      </c>
      <c r="Q21" s="18" t="s">
        <v>306</v>
      </c>
      <c r="R21" s="45" t="s">
        <v>306</v>
      </c>
      <c r="S21" s="20" t="s">
        <v>334</v>
      </c>
    </row>
    <row r="22" spans="1:19" s="19" customFormat="1" ht="12.75">
      <c r="A22" s="20">
        <f t="shared" si="0"/>
        <v>15</v>
      </c>
      <c r="B22" s="495" t="s">
        <v>167</v>
      </c>
      <c r="C22" s="496" t="s">
        <v>169</v>
      </c>
      <c r="D22" s="496" t="s">
        <v>169</v>
      </c>
      <c r="E22" s="497" t="s">
        <v>169</v>
      </c>
      <c r="F22" s="20" t="s">
        <v>656</v>
      </c>
      <c r="G22" s="16" t="s">
        <v>312</v>
      </c>
      <c r="H22" s="16" t="s">
        <v>313</v>
      </c>
      <c r="I22" s="17" t="s">
        <v>349</v>
      </c>
      <c r="J22" s="49">
        <v>40</v>
      </c>
      <c r="K22" s="46" t="s">
        <v>315</v>
      </c>
      <c r="L22" s="492" t="s">
        <v>316</v>
      </c>
      <c r="M22" s="493"/>
      <c r="N22" s="494"/>
      <c r="O22" s="18">
        <v>40035</v>
      </c>
      <c r="P22" s="17" t="s">
        <v>297</v>
      </c>
      <c r="Q22" s="18" t="s">
        <v>306</v>
      </c>
      <c r="R22" s="45" t="s">
        <v>306</v>
      </c>
      <c r="S22" s="20" t="s">
        <v>334</v>
      </c>
    </row>
    <row r="23" spans="1:19" s="19" customFormat="1" ht="12.75">
      <c r="A23" s="20">
        <f t="shared" si="0"/>
        <v>16</v>
      </c>
      <c r="B23" s="495" t="s">
        <v>657</v>
      </c>
      <c r="C23" s="496" t="s">
        <v>170</v>
      </c>
      <c r="D23" s="496" t="s">
        <v>170</v>
      </c>
      <c r="E23" s="497" t="s">
        <v>170</v>
      </c>
      <c r="F23" s="20" t="s">
        <v>680</v>
      </c>
      <c r="G23" s="16" t="s">
        <v>331</v>
      </c>
      <c r="H23" s="16" t="s">
        <v>474</v>
      </c>
      <c r="I23" s="17" t="s">
        <v>349</v>
      </c>
      <c r="J23" s="49">
        <v>40</v>
      </c>
      <c r="K23" s="46" t="s">
        <v>315</v>
      </c>
      <c r="L23" s="492" t="s">
        <v>316</v>
      </c>
      <c r="M23" s="493"/>
      <c r="N23" s="494"/>
      <c r="O23" s="18">
        <v>32782</v>
      </c>
      <c r="P23" s="17" t="s">
        <v>297</v>
      </c>
      <c r="Q23" s="18" t="s">
        <v>306</v>
      </c>
      <c r="R23" s="45" t="s">
        <v>306</v>
      </c>
      <c r="S23" s="20" t="s">
        <v>334</v>
      </c>
    </row>
    <row r="24" spans="1:19" s="19" customFormat="1" ht="12.75">
      <c r="A24" s="20">
        <f t="shared" si="0"/>
        <v>17</v>
      </c>
      <c r="B24" s="495" t="s">
        <v>681</v>
      </c>
      <c r="C24" s="496" t="s">
        <v>170</v>
      </c>
      <c r="D24" s="496" t="s">
        <v>170</v>
      </c>
      <c r="E24" s="497" t="s">
        <v>170</v>
      </c>
      <c r="F24" s="20" t="s">
        <v>704</v>
      </c>
      <c r="G24" s="16" t="s">
        <v>331</v>
      </c>
      <c r="H24" s="16" t="s">
        <v>332</v>
      </c>
      <c r="I24" s="17" t="s">
        <v>333</v>
      </c>
      <c r="J24" s="49">
        <v>40</v>
      </c>
      <c r="K24" s="46" t="s">
        <v>315</v>
      </c>
      <c r="L24" s="492" t="s">
        <v>316</v>
      </c>
      <c r="M24" s="493"/>
      <c r="N24" s="494"/>
      <c r="O24" s="18">
        <v>40120</v>
      </c>
      <c r="P24" s="190" t="s">
        <v>297</v>
      </c>
      <c r="Q24" s="18" t="s">
        <v>306</v>
      </c>
      <c r="R24" s="45" t="s">
        <v>306</v>
      </c>
      <c r="S24" s="20" t="s">
        <v>334</v>
      </c>
    </row>
    <row r="25" spans="1:19" s="19" customFormat="1" ht="12.75">
      <c r="A25" s="20">
        <f t="shared" si="0"/>
        <v>18</v>
      </c>
      <c r="B25" s="495" t="s">
        <v>705</v>
      </c>
      <c r="C25" s="496" t="s">
        <v>171</v>
      </c>
      <c r="D25" s="496" t="s">
        <v>171</v>
      </c>
      <c r="E25" s="497" t="s">
        <v>171</v>
      </c>
      <c r="F25" s="20" t="s">
        <v>734</v>
      </c>
      <c r="G25" s="16" t="s">
        <v>312</v>
      </c>
      <c r="H25" s="16" t="s">
        <v>313</v>
      </c>
      <c r="I25" s="17" t="s">
        <v>394</v>
      </c>
      <c r="J25" s="49">
        <v>40</v>
      </c>
      <c r="K25" s="46" t="s">
        <v>315</v>
      </c>
      <c r="L25" s="492" t="s">
        <v>316</v>
      </c>
      <c r="M25" s="493"/>
      <c r="N25" s="494"/>
      <c r="O25" s="18">
        <v>38904</v>
      </c>
      <c r="P25" s="17" t="s">
        <v>297</v>
      </c>
      <c r="Q25" s="18" t="s">
        <v>306</v>
      </c>
      <c r="R25" s="45" t="s">
        <v>306</v>
      </c>
      <c r="S25" s="20" t="s">
        <v>334</v>
      </c>
    </row>
    <row r="26" spans="1:19" s="19" customFormat="1" ht="12.75">
      <c r="A26" s="20">
        <f t="shared" si="0"/>
        <v>19</v>
      </c>
      <c r="B26" s="495" t="s">
        <v>168</v>
      </c>
      <c r="C26" s="496" t="s">
        <v>173</v>
      </c>
      <c r="D26" s="496" t="s">
        <v>173</v>
      </c>
      <c r="E26" s="497" t="s">
        <v>173</v>
      </c>
      <c r="F26" s="20" t="s">
        <v>765</v>
      </c>
      <c r="G26" s="16" t="s">
        <v>331</v>
      </c>
      <c r="H26" s="16" t="s">
        <v>474</v>
      </c>
      <c r="I26" s="17" t="s">
        <v>333</v>
      </c>
      <c r="J26" s="49">
        <v>40</v>
      </c>
      <c r="K26" s="46" t="s">
        <v>315</v>
      </c>
      <c r="L26" s="492" t="s">
        <v>316</v>
      </c>
      <c r="M26" s="493"/>
      <c r="N26" s="494"/>
      <c r="O26" s="18">
        <v>34100</v>
      </c>
      <c r="P26" s="17" t="s">
        <v>297</v>
      </c>
      <c r="Q26" s="18" t="s">
        <v>306</v>
      </c>
      <c r="R26" s="45" t="s">
        <v>306</v>
      </c>
      <c r="S26" s="20" t="s">
        <v>334</v>
      </c>
    </row>
    <row r="27" spans="1:19" s="19" customFormat="1" ht="12.75">
      <c r="A27" s="20">
        <f t="shared" si="0"/>
        <v>20</v>
      </c>
      <c r="B27" s="495" t="s">
        <v>766</v>
      </c>
      <c r="C27" s="496" t="s">
        <v>174</v>
      </c>
      <c r="D27" s="496" t="s">
        <v>174</v>
      </c>
      <c r="E27" s="497" t="s">
        <v>174</v>
      </c>
      <c r="F27" s="20" t="s">
        <v>772</v>
      </c>
      <c r="G27" s="16" t="s">
        <v>312</v>
      </c>
      <c r="H27" s="16" t="s">
        <v>773</v>
      </c>
      <c r="I27" s="17" t="s">
        <v>333</v>
      </c>
      <c r="J27" s="49">
        <v>40</v>
      </c>
      <c r="K27" s="46" t="s">
        <v>315</v>
      </c>
      <c r="L27" s="492" t="s">
        <v>487</v>
      </c>
      <c r="M27" s="493"/>
      <c r="N27" s="494"/>
      <c r="O27" s="18">
        <v>41508</v>
      </c>
      <c r="P27" s="17" t="s">
        <v>297</v>
      </c>
      <c r="Q27" s="18" t="s">
        <v>306</v>
      </c>
      <c r="R27" s="45" t="s">
        <v>306</v>
      </c>
      <c r="S27" s="20" t="s">
        <v>334</v>
      </c>
    </row>
    <row r="28" spans="1:19" s="19" customFormat="1" ht="12.75">
      <c r="A28" s="20">
        <f t="shared" si="0"/>
        <v>21</v>
      </c>
      <c r="B28" s="495" t="s">
        <v>774</v>
      </c>
      <c r="C28" s="496" t="s">
        <v>176</v>
      </c>
      <c r="D28" s="496" t="s">
        <v>176</v>
      </c>
      <c r="E28" s="497" t="s">
        <v>176</v>
      </c>
      <c r="F28" s="20" t="s">
        <v>780</v>
      </c>
      <c r="G28" s="16" t="s">
        <v>331</v>
      </c>
      <c r="H28" s="16" t="s">
        <v>332</v>
      </c>
      <c r="I28" s="17" t="s">
        <v>333</v>
      </c>
      <c r="J28" s="49">
        <v>40</v>
      </c>
      <c r="K28" s="46" t="s">
        <v>315</v>
      </c>
      <c r="L28" s="492" t="s">
        <v>316</v>
      </c>
      <c r="M28" s="493"/>
      <c r="N28" s="494"/>
      <c r="O28" s="18">
        <v>40164</v>
      </c>
      <c r="P28" s="17" t="s">
        <v>297</v>
      </c>
      <c r="Q28" s="18" t="s">
        <v>306</v>
      </c>
      <c r="R28" s="45" t="s">
        <v>306</v>
      </c>
      <c r="S28" s="20" t="s">
        <v>334</v>
      </c>
    </row>
    <row r="29" spans="1:19" s="19" customFormat="1" ht="12.75">
      <c r="A29" s="20">
        <f t="shared" si="0"/>
        <v>22</v>
      </c>
      <c r="B29" s="495" t="s">
        <v>781</v>
      </c>
      <c r="C29" s="496" t="s">
        <v>177</v>
      </c>
      <c r="D29" s="496" t="s">
        <v>177</v>
      </c>
      <c r="E29" s="497" t="s">
        <v>177</v>
      </c>
      <c r="F29" s="20" t="s">
        <v>809</v>
      </c>
      <c r="G29" s="16" t="s">
        <v>331</v>
      </c>
      <c r="H29" s="16" t="s">
        <v>332</v>
      </c>
      <c r="I29" s="17" t="s">
        <v>333</v>
      </c>
      <c r="J29" s="49">
        <v>40</v>
      </c>
      <c r="K29" s="46" t="s">
        <v>315</v>
      </c>
      <c r="L29" s="492" t="s">
        <v>316</v>
      </c>
      <c r="M29" s="493"/>
      <c r="N29" s="494"/>
      <c r="O29" s="18">
        <v>37426</v>
      </c>
      <c r="P29" s="17" t="s">
        <v>297</v>
      </c>
      <c r="Q29" s="18" t="s">
        <v>306</v>
      </c>
      <c r="R29" s="45" t="s">
        <v>306</v>
      </c>
      <c r="S29" s="20" t="s">
        <v>334</v>
      </c>
    </row>
    <row r="30" spans="1:19" s="19" customFormat="1" ht="12.75">
      <c r="A30" s="20">
        <f t="shared" si="0"/>
        <v>23</v>
      </c>
      <c r="B30" s="495" t="s">
        <v>810</v>
      </c>
      <c r="C30" s="496" t="s">
        <v>178</v>
      </c>
      <c r="D30" s="496" t="s">
        <v>178</v>
      </c>
      <c r="E30" s="497" t="s">
        <v>178</v>
      </c>
      <c r="F30" s="20" t="s">
        <v>827</v>
      </c>
      <c r="G30" s="16" t="s">
        <v>331</v>
      </c>
      <c r="H30" s="16" t="s">
        <v>332</v>
      </c>
      <c r="I30" s="17" t="s">
        <v>333</v>
      </c>
      <c r="J30" s="49">
        <v>40</v>
      </c>
      <c r="K30" s="46" t="s">
        <v>315</v>
      </c>
      <c r="L30" s="492" t="s">
        <v>316</v>
      </c>
      <c r="M30" s="493"/>
      <c r="N30" s="494"/>
      <c r="O30" s="18">
        <v>38201</v>
      </c>
      <c r="P30" s="17" t="s">
        <v>297</v>
      </c>
      <c r="Q30" s="18" t="s">
        <v>306</v>
      </c>
      <c r="R30" s="45" t="s">
        <v>306</v>
      </c>
      <c r="S30" s="20" t="s">
        <v>334</v>
      </c>
    </row>
    <row r="31" spans="1:19" s="19" customFormat="1" ht="12.75">
      <c r="A31" s="20">
        <f t="shared" si="0"/>
        <v>24</v>
      </c>
      <c r="B31" s="495" t="s">
        <v>169</v>
      </c>
      <c r="C31" s="496" t="s">
        <v>179</v>
      </c>
      <c r="D31" s="496" t="s">
        <v>179</v>
      </c>
      <c r="E31" s="497" t="s">
        <v>179</v>
      </c>
      <c r="F31" s="20" t="s">
        <v>843</v>
      </c>
      <c r="G31" s="16" t="s">
        <v>312</v>
      </c>
      <c r="H31" s="16" t="s">
        <v>332</v>
      </c>
      <c r="I31" s="17" t="s">
        <v>349</v>
      </c>
      <c r="J31" s="49">
        <v>40</v>
      </c>
      <c r="K31" s="46" t="s">
        <v>315</v>
      </c>
      <c r="L31" s="492" t="s">
        <v>316</v>
      </c>
      <c r="M31" s="493"/>
      <c r="N31" s="494"/>
      <c r="O31" s="18">
        <v>28915</v>
      </c>
      <c r="P31" s="17" t="s">
        <v>297</v>
      </c>
      <c r="Q31" s="18" t="s">
        <v>306</v>
      </c>
      <c r="R31" s="45" t="s">
        <v>306</v>
      </c>
      <c r="S31" s="20" t="s">
        <v>334</v>
      </c>
    </row>
    <row r="32" spans="1:19" s="19" customFormat="1" ht="12.75">
      <c r="A32" s="20">
        <f t="shared" si="0"/>
        <v>25</v>
      </c>
      <c r="B32" s="495" t="s">
        <v>844</v>
      </c>
      <c r="C32" s="496" t="s">
        <v>157</v>
      </c>
      <c r="D32" s="496" t="s">
        <v>157</v>
      </c>
      <c r="E32" s="497" t="s">
        <v>157</v>
      </c>
      <c r="F32" s="20" t="s">
        <v>856</v>
      </c>
      <c r="G32" s="16" t="s">
        <v>312</v>
      </c>
      <c r="H32" s="16" t="s">
        <v>313</v>
      </c>
      <c r="I32" s="17" t="s">
        <v>333</v>
      </c>
      <c r="J32" s="49">
        <v>40</v>
      </c>
      <c r="K32" s="46" t="s">
        <v>315</v>
      </c>
      <c r="L32" s="492" t="s">
        <v>487</v>
      </c>
      <c r="M32" s="493"/>
      <c r="N32" s="494"/>
      <c r="O32" s="18">
        <v>40928</v>
      </c>
      <c r="P32" s="17" t="s">
        <v>297</v>
      </c>
      <c r="Q32" s="18" t="s">
        <v>306</v>
      </c>
      <c r="R32" s="45" t="s">
        <v>306</v>
      </c>
      <c r="S32" s="20" t="s">
        <v>334</v>
      </c>
    </row>
    <row r="33" spans="1:19" s="19" customFormat="1" ht="12.75">
      <c r="A33" s="20">
        <f t="shared" si="0"/>
        <v>26</v>
      </c>
      <c r="B33" s="495" t="s">
        <v>857</v>
      </c>
      <c r="C33" s="496" t="s">
        <v>158</v>
      </c>
      <c r="D33" s="496" t="s">
        <v>158</v>
      </c>
      <c r="E33" s="497" t="s">
        <v>158</v>
      </c>
      <c r="F33" s="20">
        <v>1766253</v>
      </c>
      <c r="G33" s="16" t="s">
        <v>312</v>
      </c>
      <c r="H33" s="16" t="s">
        <v>313</v>
      </c>
      <c r="I33" s="17" t="s">
        <v>314</v>
      </c>
      <c r="J33" s="49">
        <v>40</v>
      </c>
      <c r="K33" s="46" t="s">
        <v>315</v>
      </c>
      <c r="L33" s="492" t="s">
        <v>316</v>
      </c>
      <c r="M33" s="493"/>
      <c r="N33" s="494"/>
      <c r="O33" s="18">
        <v>41232</v>
      </c>
      <c r="P33" s="17" t="s">
        <v>356</v>
      </c>
      <c r="Q33" s="18" t="s">
        <v>306</v>
      </c>
      <c r="R33" s="45" t="s">
        <v>306</v>
      </c>
      <c r="S33" s="20" t="s">
        <v>317</v>
      </c>
    </row>
    <row r="34" spans="1:19" s="19" customFormat="1" ht="12.75">
      <c r="A34" s="20">
        <f t="shared" si="0"/>
        <v>27</v>
      </c>
      <c r="B34" s="495" t="s">
        <v>860</v>
      </c>
      <c r="C34" s="496" t="s">
        <v>160</v>
      </c>
      <c r="D34" s="496" t="s">
        <v>160</v>
      </c>
      <c r="E34" s="497" t="s">
        <v>160</v>
      </c>
      <c r="F34" s="20" t="s">
        <v>882</v>
      </c>
      <c r="G34" s="16" t="s">
        <v>331</v>
      </c>
      <c r="H34" s="16" t="s">
        <v>332</v>
      </c>
      <c r="I34" s="17" t="s">
        <v>314</v>
      </c>
      <c r="J34" s="49">
        <v>40</v>
      </c>
      <c r="K34" s="46" t="s">
        <v>315</v>
      </c>
      <c r="L34" s="492" t="s">
        <v>316</v>
      </c>
      <c r="M34" s="493"/>
      <c r="N34" s="494"/>
      <c r="O34" s="18">
        <v>39904</v>
      </c>
      <c r="P34" s="17" t="s">
        <v>297</v>
      </c>
      <c r="Q34" s="18" t="s">
        <v>306</v>
      </c>
      <c r="R34" s="45" t="s">
        <v>306</v>
      </c>
      <c r="S34" s="20" t="s">
        <v>334</v>
      </c>
    </row>
    <row r="35" spans="1:19" s="19" customFormat="1" ht="12.75">
      <c r="A35" s="20">
        <f t="shared" si="0"/>
        <v>28</v>
      </c>
      <c r="B35" s="495" t="s">
        <v>897</v>
      </c>
      <c r="C35" s="496" t="s">
        <v>167</v>
      </c>
      <c r="D35" s="496" t="s">
        <v>167</v>
      </c>
      <c r="E35" s="497" t="s">
        <v>167</v>
      </c>
      <c r="F35" s="20">
        <v>2544479</v>
      </c>
      <c r="G35" s="16" t="s">
        <v>331</v>
      </c>
      <c r="H35" s="16" t="s">
        <v>332</v>
      </c>
      <c r="I35" s="17" t="s">
        <v>333</v>
      </c>
      <c r="J35" s="49">
        <v>40</v>
      </c>
      <c r="K35" s="46" t="s">
        <v>315</v>
      </c>
      <c r="L35" s="492" t="s">
        <v>316</v>
      </c>
      <c r="M35" s="493"/>
      <c r="N35" s="494"/>
      <c r="O35" s="18">
        <v>39114</v>
      </c>
      <c r="P35" s="17" t="s">
        <v>297</v>
      </c>
      <c r="Q35" s="18" t="s">
        <v>306</v>
      </c>
      <c r="R35" s="45" t="s">
        <v>306</v>
      </c>
      <c r="S35" s="20" t="s">
        <v>334</v>
      </c>
    </row>
    <row r="36" spans="1:19" s="19" customFormat="1" ht="12.75">
      <c r="A36" s="20">
        <f t="shared" si="0"/>
        <v>29</v>
      </c>
      <c r="B36" s="495" t="s">
        <v>921</v>
      </c>
      <c r="C36" s="496" t="s">
        <v>172</v>
      </c>
      <c r="D36" s="496" t="s">
        <v>172</v>
      </c>
      <c r="E36" s="497" t="s">
        <v>172</v>
      </c>
      <c r="F36" s="20">
        <v>1800062</v>
      </c>
      <c r="G36" s="16" t="s">
        <v>331</v>
      </c>
      <c r="H36" s="16" t="s">
        <v>332</v>
      </c>
      <c r="I36" s="17" t="s">
        <v>314</v>
      </c>
      <c r="J36" s="49">
        <v>40</v>
      </c>
      <c r="K36" s="46" t="s">
        <v>315</v>
      </c>
      <c r="L36" s="492" t="s">
        <v>316</v>
      </c>
      <c r="M36" s="493"/>
      <c r="N36" s="494"/>
      <c r="O36" s="18">
        <v>40379</v>
      </c>
      <c r="P36" s="17" t="s">
        <v>297</v>
      </c>
      <c r="Q36" s="18" t="s">
        <v>306</v>
      </c>
      <c r="R36" s="45" t="s">
        <v>306</v>
      </c>
      <c r="S36" s="20" t="s">
        <v>334</v>
      </c>
    </row>
    <row r="37" spans="1:19" s="19" customFormat="1" ht="12.75">
      <c r="A37" s="20">
        <f t="shared" si="0"/>
        <v>30</v>
      </c>
      <c r="B37" s="495" t="s">
        <v>949</v>
      </c>
      <c r="C37" s="496" t="s">
        <v>175</v>
      </c>
      <c r="D37" s="496" t="s">
        <v>175</v>
      </c>
      <c r="E37" s="497" t="s">
        <v>175</v>
      </c>
      <c r="F37" s="20" t="s">
        <v>977</v>
      </c>
      <c r="G37" s="16" t="s">
        <v>331</v>
      </c>
      <c r="H37" s="16" t="s">
        <v>446</v>
      </c>
      <c r="I37" s="17" t="s">
        <v>447</v>
      </c>
      <c r="J37" s="49">
        <v>40</v>
      </c>
      <c r="K37" s="46" t="s">
        <v>315</v>
      </c>
      <c r="L37" s="492" t="s">
        <v>316</v>
      </c>
      <c r="M37" s="493"/>
      <c r="N37" s="494"/>
      <c r="O37" s="18">
        <v>31625</v>
      </c>
      <c r="P37" s="17" t="s">
        <v>978</v>
      </c>
      <c r="Q37" s="18" t="s">
        <v>306</v>
      </c>
      <c r="R37" s="45" t="s">
        <v>306</v>
      </c>
      <c r="S37" s="20" t="s">
        <v>334</v>
      </c>
    </row>
    <row r="38" spans="1:19" s="19" customFormat="1" ht="12.75">
      <c r="A38" s="20">
        <f t="shared" si="0"/>
        <v>31</v>
      </c>
      <c r="B38" s="495" t="s">
        <v>174</v>
      </c>
      <c r="C38" s="496" t="s">
        <v>180</v>
      </c>
      <c r="D38" s="496" t="s">
        <v>180</v>
      </c>
      <c r="E38" s="497" t="s">
        <v>180</v>
      </c>
      <c r="F38" s="20" t="s">
        <v>988</v>
      </c>
      <c r="G38" s="16" t="s">
        <v>312</v>
      </c>
      <c r="H38" s="16" t="s">
        <v>332</v>
      </c>
      <c r="I38" s="17" t="s">
        <v>349</v>
      </c>
      <c r="J38" s="49">
        <v>40</v>
      </c>
      <c r="K38" s="46" t="s">
        <v>315</v>
      </c>
      <c r="L38" s="492" t="s">
        <v>316</v>
      </c>
      <c r="M38" s="493"/>
      <c r="N38" s="494"/>
      <c r="O38" s="18">
        <v>31625</v>
      </c>
      <c r="P38" s="17" t="s">
        <v>297</v>
      </c>
      <c r="Q38" s="18" t="s">
        <v>306</v>
      </c>
      <c r="R38" s="45" t="s">
        <v>306</v>
      </c>
      <c r="S38" s="20" t="s">
        <v>334</v>
      </c>
    </row>
    <row r="39" spans="1:19" s="19" customFormat="1" ht="12.75">
      <c r="A39" s="20">
        <f t="shared" si="0"/>
        <v>32</v>
      </c>
      <c r="B39" s="495" t="s">
        <v>989</v>
      </c>
      <c r="C39" s="496" t="s">
        <v>172</v>
      </c>
      <c r="D39" s="496" t="s">
        <v>172</v>
      </c>
      <c r="E39" s="497" t="s">
        <v>172</v>
      </c>
      <c r="F39" s="20" t="s">
        <v>994</v>
      </c>
      <c r="G39" s="16" t="s">
        <v>331</v>
      </c>
      <c r="H39" s="16" t="s">
        <v>332</v>
      </c>
      <c r="I39" s="17" t="s">
        <v>333</v>
      </c>
      <c r="J39" s="49">
        <v>40</v>
      </c>
      <c r="K39" s="46" t="s">
        <v>315</v>
      </c>
      <c r="L39" s="492" t="s">
        <v>487</v>
      </c>
      <c r="M39" s="493"/>
      <c r="N39" s="494"/>
      <c r="O39" s="18">
        <v>41837</v>
      </c>
      <c r="P39" s="17" t="s">
        <v>297</v>
      </c>
      <c r="Q39" s="18" t="s">
        <v>306</v>
      </c>
      <c r="R39" s="45" t="s">
        <v>306</v>
      </c>
      <c r="S39" s="20" t="s">
        <v>334</v>
      </c>
    </row>
    <row r="40" spans="1:19" s="19" customFormat="1" ht="12.75">
      <c r="A40" s="20">
        <f t="shared" si="0"/>
        <v>33</v>
      </c>
      <c r="B40" s="495" t="s">
        <v>176</v>
      </c>
      <c r="C40" s="496" t="s">
        <v>175</v>
      </c>
      <c r="D40" s="496" t="s">
        <v>175</v>
      </c>
      <c r="E40" s="497" t="s">
        <v>175</v>
      </c>
      <c r="F40" s="20" t="s">
        <v>1021</v>
      </c>
      <c r="G40" s="16" t="s">
        <v>331</v>
      </c>
      <c r="H40" s="16" t="s">
        <v>474</v>
      </c>
      <c r="I40" s="17" t="s">
        <v>333</v>
      </c>
      <c r="J40" s="49">
        <v>40</v>
      </c>
      <c r="K40" s="46" t="s">
        <v>315</v>
      </c>
      <c r="L40" s="492" t="s">
        <v>316</v>
      </c>
      <c r="M40" s="493"/>
      <c r="N40" s="494"/>
      <c r="O40" s="18">
        <v>30372</v>
      </c>
      <c r="P40" s="17" t="s">
        <v>297</v>
      </c>
      <c r="Q40" s="18" t="s">
        <v>306</v>
      </c>
      <c r="R40" s="45" t="s">
        <v>306</v>
      </c>
      <c r="S40" s="20" t="s">
        <v>334</v>
      </c>
    </row>
    <row r="41" spans="1:19" s="19" customFormat="1" ht="12.75">
      <c r="A41" s="20">
        <f t="shared" si="0"/>
        <v>34</v>
      </c>
      <c r="B41" s="495" t="s">
        <v>1022</v>
      </c>
      <c r="C41" s="496" t="s">
        <v>180</v>
      </c>
      <c r="D41" s="496" t="s">
        <v>180</v>
      </c>
      <c r="E41" s="497" t="s">
        <v>180</v>
      </c>
      <c r="F41" s="20" t="s">
        <v>1069</v>
      </c>
      <c r="G41" s="16" t="s">
        <v>331</v>
      </c>
      <c r="H41" s="16" t="s">
        <v>332</v>
      </c>
      <c r="I41" s="17" t="s">
        <v>349</v>
      </c>
      <c r="J41" s="49">
        <v>40</v>
      </c>
      <c r="K41" s="46" t="s">
        <v>315</v>
      </c>
      <c r="L41" s="492" t="s">
        <v>316</v>
      </c>
      <c r="M41" s="493"/>
      <c r="N41" s="494"/>
      <c r="O41" s="18">
        <v>39833</v>
      </c>
      <c r="P41" s="17" t="s">
        <v>297</v>
      </c>
      <c r="Q41" s="18" t="s">
        <v>306</v>
      </c>
      <c r="R41" s="45" t="s">
        <v>306</v>
      </c>
      <c r="S41" s="20" t="s">
        <v>334</v>
      </c>
    </row>
    <row r="42" spans="1:19" s="19" customFormat="1" ht="12.75">
      <c r="A42" s="20">
        <f t="shared" si="0"/>
        <v>35</v>
      </c>
      <c r="B42" s="495" t="s">
        <v>1079</v>
      </c>
      <c r="C42" s="496" t="e">
        <v>#REF!</v>
      </c>
      <c r="D42" s="496" t="e">
        <v>#REF!</v>
      </c>
      <c r="E42" s="497" t="e">
        <v>#REF!</v>
      </c>
      <c r="F42" s="20" t="s">
        <v>1083</v>
      </c>
      <c r="G42" s="16" t="s">
        <v>312</v>
      </c>
      <c r="H42" s="16" t="s">
        <v>773</v>
      </c>
      <c r="I42" s="17" t="s">
        <v>333</v>
      </c>
      <c r="J42" s="49">
        <v>40</v>
      </c>
      <c r="K42" s="46" t="s">
        <v>1084</v>
      </c>
      <c r="L42" s="492" t="s">
        <v>1085</v>
      </c>
      <c r="M42" s="493"/>
      <c r="N42" s="494"/>
      <c r="O42" s="18">
        <v>41591</v>
      </c>
      <c r="P42" s="17" t="s">
        <v>297</v>
      </c>
      <c r="Q42" s="18" t="s">
        <v>306</v>
      </c>
      <c r="R42" s="45" t="s">
        <v>306</v>
      </c>
      <c r="S42" s="20" t="s">
        <v>334</v>
      </c>
    </row>
    <row r="43" spans="1:19" s="19" customFormat="1" ht="12.75">
      <c r="A43" s="20">
        <f t="shared" si="0"/>
        <v>36</v>
      </c>
      <c r="B43" s="495" t="s">
        <v>1086</v>
      </c>
      <c r="C43" s="496" t="e">
        <v>#REF!</v>
      </c>
      <c r="D43" s="496" t="e">
        <v>#REF!</v>
      </c>
      <c r="E43" s="497" t="e">
        <v>#REF!</v>
      </c>
      <c r="F43" s="20" t="s">
        <v>1090</v>
      </c>
      <c r="G43" s="16" t="s">
        <v>1091</v>
      </c>
      <c r="H43" s="16" t="s">
        <v>773</v>
      </c>
      <c r="I43" s="17" t="s">
        <v>333</v>
      </c>
      <c r="J43" s="49">
        <v>40</v>
      </c>
      <c r="K43" s="46" t="s">
        <v>1084</v>
      </c>
      <c r="L43" s="492" t="s">
        <v>1085</v>
      </c>
      <c r="M43" s="493"/>
      <c r="N43" s="494"/>
      <c r="O43" s="18">
        <v>40634</v>
      </c>
      <c r="P43" s="17" t="s">
        <v>297</v>
      </c>
      <c r="Q43" s="18" t="s">
        <v>306</v>
      </c>
      <c r="R43" s="45" t="s">
        <v>306</v>
      </c>
      <c r="S43" s="20" t="s">
        <v>334</v>
      </c>
    </row>
    <row r="44" spans="1:19" s="19" customFormat="1" ht="12.75">
      <c r="A44" s="20">
        <f t="shared" si="0"/>
        <v>37</v>
      </c>
      <c r="B44" s="495" t="s">
        <v>179</v>
      </c>
      <c r="C44" s="496" t="e">
        <v>#REF!</v>
      </c>
      <c r="D44" s="496" t="e">
        <v>#REF!</v>
      </c>
      <c r="E44" s="497" t="e">
        <v>#REF!</v>
      </c>
      <c r="F44" s="20" t="s">
        <v>1095</v>
      </c>
      <c r="G44" s="16" t="s">
        <v>312</v>
      </c>
      <c r="H44" s="16" t="s">
        <v>313</v>
      </c>
      <c r="I44" s="17" t="s">
        <v>333</v>
      </c>
      <c r="J44" s="49">
        <v>40</v>
      </c>
      <c r="K44" s="46" t="s">
        <v>1084</v>
      </c>
      <c r="L44" s="492" t="s">
        <v>1085</v>
      </c>
      <c r="M44" s="493"/>
      <c r="N44" s="494"/>
      <c r="O44" s="18">
        <v>40795</v>
      </c>
      <c r="P44" s="17" t="s">
        <v>297</v>
      </c>
      <c r="Q44" s="18" t="s">
        <v>306</v>
      </c>
      <c r="R44" s="45" t="s">
        <v>306</v>
      </c>
      <c r="S44" s="20" t="s">
        <v>334</v>
      </c>
    </row>
    <row r="45" spans="1:17" s="8" customFormat="1" ht="12.75">
      <c r="A45"/>
      <c r="B45"/>
      <c r="C45"/>
      <c r="D45"/>
      <c r="E45"/>
      <c r="F45"/>
      <c r="G45"/>
      <c r="H45" s="9"/>
      <c r="I45"/>
      <c r="J45"/>
      <c r="K45"/>
      <c r="L45"/>
      <c r="M45"/>
      <c r="N45"/>
      <c r="O45"/>
      <c r="P45"/>
      <c r="Q45"/>
    </row>
    <row r="46" spans="1:17" s="8" customFormat="1" ht="12.75">
      <c r="A46"/>
      <c r="B46"/>
      <c r="C46"/>
      <c r="D46"/>
      <c r="E46"/>
      <c r="F46"/>
      <c r="G46"/>
      <c r="H46" s="9"/>
      <c r="I46"/>
      <c r="J46"/>
      <c r="K46"/>
      <c r="L46"/>
      <c r="M46"/>
      <c r="N46"/>
      <c r="O46"/>
      <c r="P46"/>
      <c r="Q46"/>
    </row>
    <row r="47" spans="1:17" s="8" customFormat="1" ht="12.75">
      <c r="A47"/>
      <c r="B47"/>
      <c r="C47"/>
      <c r="D47"/>
      <c r="E47"/>
      <c r="F47"/>
      <c r="G47"/>
      <c r="H47" s="9"/>
      <c r="I47"/>
      <c r="J47"/>
      <c r="K47"/>
      <c r="L47"/>
      <c r="M47"/>
      <c r="N47"/>
      <c r="O47"/>
      <c r="P47"/>
      <c r="Q47"/>
    </row>
    <row r="48" spans="1:17" s="8" customFormat="1" ht="12.75">
      <c r="A48"/>
      <c r="B48"/>
      <c r="C48"/>
      <c r="D48"/>
      <c r="E48"/>
      <c r="F48"/>
      <c r="G48"/>
      <c r="H48" s="9"/>
      <c r="I48"/>
      <c r="J48"/>
      <c r="K48"/>
      <c r="L48"/>
      <c r="M48"/>
      <c r="N48"/>
      <c r="O48"/>
      <c r="P48"/>
      <c r="Q48"/>
    </row>
    <row r="49" spans="1:17" s="8" customFormat="1" ht="12.75">
      <c r="A49"/>
      <c r="B49"/>
      <c r="C49"/>
      <c r="D49"/>
      <c r="E49"/>
      <c r="F49"/>
      <c r="G49"/>
      <c r="H49" s="9"/>
      <c r="I49"/>
      <c r="J49"/>
      <c r="K49"/>
      <c r="L49"/>
      <c r="M49"/>
      <c r="N49"/>
      <c r="O49"/>
      <c r="P49"/>
      <c r="Q49"/>
    </row>
    <row r="50" spans="1:17" s="8" customFormat="1" ht="12.75">
      <c r="A50"/>
      <c r="B50"/>
      <c r="C50"/>
      <c r="D50"/>
      <c r="E50"/>
      <c r="F50"/>
      <c r="G50"/>
      <c r="H50" s="9"/>
      <c r="I50"/>
      <c r="J50"/>
      <c r="K50"/>
      <c r="L50"/>
      <c r="M50"/>
      <c r="N50"/>
      <c r="O50"/>
      <c r="P50"/>
      <c r="Q50"/>
    </row>
    <row r="51" spans="1:17" s="8" customFormat="1" ht="12.75">
      <c r="A51"/>
      <c r="B51"/>
      <c r="C51"/>
      <c r="D51"/>
      <c r="E51"/>
      <c r="F51"/>
      <c r="G51"/>
      <c r="H51" s="9"/>
      <c r="I51"/>
      <c r="J51"/>
      <c r="K51"/>
      <c r="L51"/>
      <c r="M51"/>
      <c r="N51"/>
      <c r="O51"/>
      <c r="P51"/>
      <c r="Q51"/>
    </row>
    <row r="52" spans="1:17" s="8" customFormat="1" ht="12.75">
      <c r="A52"/>
      <c r="B52"/>
      <c r="C52"/>
      <c r="D52"/>
      <c r="E52"/>
      <c r="F52"/>
      <c r="G52"/>
      <c r="H52" s="9"/>
      <c r="I52"/>
      <c r="J52"/>
      <c r="K52"/>
      <c r="L52"/>
      <c r="M52"/>
      <c r="N52"/>
      <c r="O52"/>
      <c r="P52"/>
      <c r="Q52"/>
    </row>
    <row r="53" spans="1:17" s="8" customFormat="1" ht="12.75">
      <c r="A53"/>
      <c r="B53"/>
      <c r="C53"/>
      <c r="D53"/>
      <c r="E53"/>
      <c r="F53"/>
      <c r="G53"/>
      <c r="H53" s="9"/>
      <c r="I53"/>
      <c r="J53"/>
      <c r="K53"/>
      <c r="L53"/>
      <c r="M53"/>
      <c r="N53"/>
      <c r="O53"/>
      <c r="P53"/>
      <c r="Q53"/>
    </row>
    <row r="54" spans="1:17" s="8" customFormat="1" ht="12.75">
      <c r="A54"/>
      <c r="B54"/>
      <c r="C54"/>
      <c r="D54"/>
      <c r="E54"/>
      <c r="F54"/>
      <c r="G54"/>
      <c r="H54" s="9"/>
      <c r="I54"/>
      <c r="J54"/>
      <c r="K54"/>
      <c r="L54"/>
      <c r="M54"/>
      <c r="N54"/>
      <c r="O54"/>
      <c r="P54"/>
      <c r="Q54"/>
    </row>
    <row r="55" spans="1:17" s="8" customFormat="1" ht="12.75">
      <c r="A55"/>
      <c r="B55"/>
      <c r="C55"/>
      <c r="D55"/>
      <c r="E55"/>
      <c r="F55"/>
      <c r="G55"/>
      <c r="H55" s="9"/>
      <c r="I55"/>
      <c r="J55"/>
      <c r="K55"/>
      <c r="L55"/>
      <c r="M55"/>
      <c r="N55"/>
      <c r="O55"/>
      <c r="P55"/>
      <c r="Q55"/>
    </row>
    <row r="56" spans="1:17" s="8" customFormat="1" ht="12.75">
      <c r="A56"/>
      <c r="B56"/>
      <c r="C56"/>
      <c r="D56"/>
      <c r="E56"/>
      <c r="F56"/>
      <c r="G56"/>
      <c r="H56" s="9"/>
      <c r="I56"/>
      <c r="J56"/>
      <c r="K56"/>
      <c r="L56"/>
      <c r="M56"/>
      <c r="N56"/>
      <c r="O56"/>
      <c r="P56"/>
      <c r="Q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</sheetData>
  <sheetProtection password="CEFE" sheet="1"/>
  <mergeCells count="82">
    <mergeCell ref="A1:S1"/>
    <mergeCell ref="J7:K7"/>
    <mergeCell ref="A4:S6"/>
    <mergeCell ref="E3:Q3"/>
    <mergeCell ref="B7:E7"/>
    <mergeCell ref="A3:D3"/>
    <mergeCell ref="A2:S2"/>
    <mergeCell ref="L7:N7"/>
    <mergeCell ref="B41:E41"/>
    <mergeCell ref="B39:E39"/>
    <mergeCell ref="B40:E40"/>
    <mergeCell ref="L41:N41"/>
    <mergeCell ref="B42:E42"/>
    <mergeCell ref="B44:E44"/>
    <mergeCell ref="B43:E43"/>
    <mergeCell ref="L43:N43"/>
    <mergeCell ref="L44:N44"/>
    <mergeCell ref="L42:N42"/>
    <mergeCell ref="L38:N38"/>
    <mergeCell ref="B38:E38"/>
    <mergeCell ref="L39:N39"/>
    <mergeCell ref="L40:N40"/>
    <mergeCell ref="L35:N35"/>
    <mergeCell ref="L36:N36"/>
    <mergeCell ref="B35:E35"/>
    <mergeCell ref="B36:E36"/>
    <mergeCell ref="L37:N37"/>
    <mergeCell ref="B37:E37"/>
    <mergeCell ref="L27:N27"/>
    <mergeCell ref="L34:N34"/>
    <mergeCell ref="B33:E33"/>
    <mergeCell ref="B34:E34"/>
    <mergeCell ref="L28:N28"/>
    <mergeCell ref="B27:E27"/>
    <mergeCell ref="B28:E28"/>
    <mergeCell ref="L32:N32"/>
    <mergeCell ref="B32:E32"/>
    <mergeCell ref="L33:N33"/>
    <mergeCell ref="L30:N30"/>
    <mergeCell ref="B29:E29"/>
    <mergeCell ref="B30:E30"/>
    <mergeCell ref="L31:N31"/>
    <mergeCell ref="B31:E31"/>
    <mergeCell ref="L29:N29"/>
    <mergeCell ref="L18:N18"/>
    <mergeCell ref="B17:E17"/>
    <mergeCell ref="L21:N21"/>
    <mergeCell ref="B20:E20"/>
    <mergeCell ref="B21:E21"/>
    <mergeCell ref="L19:N19"/>
    <mergeCell ref="B18:E18"/>
    <mergeCell ref="B19:E19"/>
    <mergeCell ref="L20:N20"/>
    <mergeCell ref="L17:N17"/>
    <mergeCell ref="L23:N23"/>
    <mergeCell ref="B22:E22"/>
    <mergeCell ref="B23:E23"/>
    <mergeCell ref="L24:N24"/>
    <mergeCell ref="L22:N22"/>
    <mergeCell ref="L8:N8"/>
    <mergeCell ref="B8:E8"/>
    <mergeCell ref="B12:E12"/>
    <mergeCell ref="L13:N13"/>
    <mergeCell ref="B13:E13"/>
    <mergeCell ref="B16:E16"/>
    <mergeCell ref="B10:E10"/>
    <mergeCell ref="B11:E11"/>
    <mergeCell ref="L9:N9"/>
    <mergeCell ref="L10:N10"/>
    <mergeCell ref="L11:N11"/>
    <mergeCell ref="L12:N12"/>
    <mergeCell ref="B9:E9"/>
    <mergeCell ref="L25:N25"/>
    <mergeCell ref="B24:E24"/>
    <mergeCell ref="B25:E25"/>
    <mergeCell ref="L26:N26"/>
    <mergeCell ref="B26:E26"/>
    <mergeCell ref="L14:N14"/>
    <mergeCell ref="B14:E14"/>
    <mergeCell ref="L15:N15"/>
    <mergeCell ref="L16:N16"/>
    <mergeCell ref="B15:E15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236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398" t="s">
        <v>74</v>
      </c>
      <c r="R3" s="399"/>
      <c r="S3" s="28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s="41" customFormat="1" ht="13.5" customHeight="1">
      <c r="A6" s="388" t="s">
        <v>781</v>
      </c>
      <c r="B6" s="387"/>
      <c r="C6" s="387"/>
      <c r="D6" s="387"/>
      <c r="E6" s="387"/>
      <c r="F6" s="387"/>
      <c r="G6" s="387"/>
      <c r="H6" s="389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</row>
    <row r="7" spans="1:22" ht="12.75">
      <c r="A7" s="57" t="s">
        <v>143</v>
      </c>
      <c r="B7" s="385" t="s">
        <v>782</v>
      </c>
      <c r="C7" s="385"/>
      <c r="D7" s="385"/>
      <c r="E7" s="385"/>
      <c r="F7" s="385"/>
      <c r="G7" s="385"/>
      <c r="H7" s="385"/>
      <c r="I7" s="385"/>
      <c r="J7" s="386"/>
      <c r="K7" s="387" t="s">
        <v>209</v>
      </c>
      <c r="L7" s="387"/>
      <c r="M7" s="385" t="s">
        <v>402</v>
      </c>
      <c r="N7" s="385"/>
      <c r="O7" s="386"/>
      <c r="P7" s="105" t="s">
        <v>68</v>
      </c>
      <c r="Q7" s="115">
        <v>41835</v>
      </c>
      <c r="R7" s="112" t="s">
        <v>69</v>
      </c>
      <c r="S7" s="115">
        <v>41835</v>
      </c>
      <c r="T7" s="116"/>
      <c r="U7" s="4"/>
      <c r="V7" s="4"/>
    </row>
    <row r="8" spans="1:22" ht="12.75">
      <c r="A8" s="388" t="s">
        <v>232</v>
      </c>
      <c r="B8" s="387"/>
      <c r="C8" s="385" t="s">
        <v>783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6"/>
      <c r="T8" s="116"/>
      <c r="U8" s="4"/>
      <c r="V8" s="4"/>
    </row>
    <row r="9" spans="1:19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</row>
    <row r="10" spans="1:19" s="41" customFormat="1" ht="13.5" customHeight="1">
      <c r="A10" s="388" t="s">
        <v>921</v>
      </c>
      <c r="B10" s="387"/>
      <c r="C10" s="387"/>
      <c r="D10" s="387"/>
      <c r="E10" s="387"/>
      <c r="F10" s="387"/>
      <c r="G10" s="387"/>
      <c r="H10" s="389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</row>
    <row r="11" spans="1:22" ht="12.75">
      <c r="A11" s="57" t="s">
        <v>143</v>
      </c>
      <c r="B11" s="385" t="s">
        <v>499</v>
      </c>
      <c r="C11" s="385"/>
      <c r="D11" s="385"/>
      <c r="E11" s="385"/>
      <c r="F11" s="385"/>
      <c r="G11" s="385"/>
      <c r="H11" s="385"/>
      <c r="I11" s="385"/>
      <c r="J11" s="386"/>
      <c r="K11" s="387" t="s">
        <v>209</v>
      </c>
      <c r="L11" s="387"/>
      <c r="M11" s="385" t="s">
        <v>306</v>
      </c>
      <c r="N11" s="385"/>
      <c r="O11" s="386"/>
      <c r="P11" s="105" t="s">
        <v>68</v>
      </c>
      <c r="Q11" s="115">
        <v>41869</v>
      </c>
      <c r="R11" s="112" t="s">
        <v>69</v>
      </c>
      <c r="S11" s="115">
        <v>41871</v>
      </c>
      <c r="T11" s="116"/>
      <c r="U11" s="4"/>
      <c r="V11" s="4"/>
    </row>
    <row r="12" spans="1:22" ht="12.75">
      <c r="A12" s="388" t="s">
        <v>232</v>
      </c>
      <c r="B12" s="387"/>
      <c r="C12" s="385" t="s">
        <v>922</v>
      </c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6"/>
      <c r="T12" s="116"/>
      <c r="U12" s="4"/>
      <c r="V12" s="4"/>
    </row>
    <row r="13" spans="1:19" ht="12.7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</row>
    <row r="14" spans="1:19" s="41" customFormat="1" ht="13.5" customHeight="1">
      <c r="A14" s="388" t="s">
        <v>1022</v>
      </c>
      <c r="B14" s="387"/>
      <c r="C14" s="387"/>
      <c r="D14" s="387"/>
      <c r="E14" s="387"/>
      <c r="F14" s="387"/>
      <c r="G14" s="387"/>
      <c r="H14" s="389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</row>
    <row r="15" spans="1:22" ht="12.75">
      <c r="A15" s="57" t="s">
        <v>143</v>
      </c>
      <c r="B15" s="385" t="s">
        <v>400</v>
      </c>
      <c r="C15" s="385"/>
      <c r="D15" s="385"/>
      <c r="E15" s="385"/>
      <c r="F15" s="385"/>
      <c r="G15" s="385"/>
      <c r="H15" s="385"/>
      <c r="I15" s="385"/>
      <c r="J15" s="386"/>
      <c r="K15" s="387" t="s">
        <v>209</v>
      </c>
      <c r="L15" s="387"/>
      <c r="M15" s="385" t="s">
        <v>306</v>
      </c>
      <c r="N15" s="385"/>
      <c r="O15" s="386"/>
      <c r="P15" s="105" t="s">
        <v>68</v>
      </c>
      <c r="Q15" s="115">
        <v>41880</v>
      </c>
      <c r="R15" s="112" t="s">
        <v>69</v>
      </c>
      <c r="S15" s="115">
        <v>41880</v>
      </c>
      <c r="T15" s="116"/>
      <c r="U15" s="4"/>
      <c r="V15" s="4"/>
    </row>
    <row r="16" spans="1:22" ht="12.75">
      <c r="A16" s="388" t="s">
        <v>232</v>
      </c>
      <c r="B16" s="387"/>
      <c r="C16" s="385" t="s">
        <v>1023</v>
      </c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6"/>
      <c r="T16" s="116"/>
      <c r="U16" s="4"/>
      <c r="V16" s="4"/>
    </row>
    <row r="17" spans="1:19" ht="12.7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</row>
    <row r="18" spans="1:22" ht="12.75">
      <c r="A18" s="57" t="s">
        <v>143</v>
      </c>
      <c r="B18" s="385" t="s">
        <v>400</v>
      </c>
      <c r="C18" s="385"/>
      <c r="D18" s="385"/>
      <c r="E18" s="385"/>
      <c r="F18" s="385"/>
      <c r="G18" s="385"/>
      <c r="H18" s="385"/>
      <c r="I18" s="385"/>
      <c r="J18" s="386"/>
      <c r="K18" s="387" t="s">
        <v>209</v>
      </c>
      <c r="L18" s="387"/>
      <c r="M18" s="385" t="s">
        <v>306</v>
      </c>
      <c r="N18" s="385"/>
      <c r="O18" s="386"/>
      <c r="P18" s="105" t="s">
        <v>68</v>
      </c>
      <c r="Q18" s="115">
        <v>41838</v>
      </c>
      <c r="R18" s="112" t="s">
        <v>69</v>
      </c>
      <c r="S18" s="115">
        <v>41838</v>
      </c>
      <c r="T18" s="116"/>
      <c r="U18" s="4"/>
      <c r="V18" s="4"/>
    </row>
    <row r="19" spans="1:22" ht="12.75">
      <c r="A19" s="388" t="s">
        <v>232</v>
      </c>
      <c r="B19" s="387"/>
      <c r="C19" s="385" t="s">
        <v>1024</v>
      </c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6"/>
      <c r="T19" s="116"/>
      <c r="U19" s="4"/>
      <c r="V19" s="4"/>
    </row>
    <row r="20" spans="1:19" ht="12.75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</row>
    <row r="21" spans="1:22" ht="12.75">
      <c r="A21" s="57" t="s">
        <v>143</v>
      </c>
      <c r="B21" s="385" t="s">
        <v>400</v>
      </c>
      <c r="C21" s="385"/>
      <c r="D21" s="385"/>
      <c r="E21" s="385"/>
      <c r="F21" s="385"/>
      <c r="G21" s="385"/>
      <c r="H21" s="385"/>
      <c r="I21" s="385"/>
      <c r="J21" s="386"/>
      <c r="K21" s="387" t="s">
        <v>209</v>
      </c>
      <c r="L21" s="387"/>
      <c r="M21" s="385" t="s">
        <v>306</v>
      </c>
      <c r="N21" s="385"/>
      <c r="O21" s="386"/>
      <c r="P21" s="105" t="s">
        <v>68</v>
      </c>
      <c r="Q21" s="115">
        <v>41803</v>
      </c>
      <c r="R21" s="112" t="s">
        <v>69</v>
      </c>
      <c r="S21" s="115">
        <v>41803</v>
      </c>
      <c r="T21" s="116"/>
      <c r="U21" s="4"/>
      <c r="V21" s="4"/>
    </row>
    <row r="22" spans="1:22" ht="12.75">
      <c r="A22" s="388" t="s">
        <v>232</v>
      </c>
      <c r="B22" s="387"/>
      <c r="C22" s="385" t="s">
        <v>1023</v>
      </c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6"/>
      <c r="T22" s="116"/>
      <c r="U22" s="4"/>
      <c r="V22" s="4"/>
    </row>
    <row r="23" spans="1:19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</row>
    <row r="24" spans="1:22" ht="12.75">
      <c r="A24" s="57" t="s">
        <v>143</v>
      </c>
      <c r="B24" s="385" t="s">
        <v>400</v>
      </c>
      <c r="C24" s="385"/>
      <c r="D24" s="385"/>
      <c r="E24" s="385"/>
      <c r="F24" s="385"/>
      <c r="G24" s="385"/>
      <c r="H24" s="385"/>
      <c r="I24" s="385"/>
      <c r="J24" s="386"/>
      <c r="K24" s="387" t="s">
        <v>209</v>
      </c>
      <c r="L24" s="387"/>
      <c r="M24" s="385" t="s">
        <v>306</v>
      </c>
      <c r="N24" s="385"/>
      <c r="O24" s="386"/>
      <c r="P24" s="105" t="s">
        <v>68</v>
      </c>
      <c r="Q24" s="115">
        <v>41824</v>
      </c>
      <c r="R24" s="112" t="s">
        <v>69</v>
      </c>
      <c r="S24" s="115">
        <v>41824</v>
      </c>
      <c r="T24" s="116"/>
      <c r="U24" s="4"/>
      <c r="V24" s="4"/>
    </row>
    <row r="25" spans="1:22" ht="12.75">
      <c r="A25" s="388" t="s">
        <v>232</v>
      </c>
      <c r="B25" s="387"/>
      <c r="C25" s="385" t="s">
        <v>1023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6"/>
      <c r="T25" s="116"/>
      <c r="U25" s="4"/>
      <c r="V25" s="4"/>
    </row>
  </sheetData>
  <sheetProtection password="CEFE" sheet="1"/>
  <mergeCells count="47">
    <mergeCell ref="B11:J11"/>
    <mergeCell ref="K11:L11"/>
    <mergeCell ref="A1:S1"/>
    <mergeCell ref="A2:S2"/>
    <mergeCell ref="A3:D3"/>
    <mergeCell ref="Q3:R3"/>
    <mergeCell ref="E3:P3"/>
    <mergeCell ref="A4:S5"/>
    <mergeCell ref="A6:H6"/>
    <mergeCell ref="I6:S6"/>
    <mergeCell ref="A8:B8"/>
    <mergeCell ref="C8:S8"/>
    <mergeCell ref="B7:J7"/>
    <mergeCell ref="K7:L7"/>
    <mergeCell ref="M7:O7"/>
    <mergeCell ref="M11:O11"/>
    <mergeCell ref="A9:S9"/>
    <mergeCell ref="A10:H10"/>
    <mergeCell ref="I10:S10"/>
    <mergeCell ref="A17:S17"/>
    <mergeCell ref="B15:J15"/>
    <mergeCell ref="K15:L15"/>
    <mergeCell ref="M15:O15"/>
    <mergeCell ref="A12:B12"/>
    <mergeCell ref="C12:S12"/>
    <mergeCell ref="B18:J18"/>
    <mergeCell ref="K18:L18"/>
    <mergeCell ref="M18:O18"/>
    <mergeCell ref="A19:B19"/>
    <mergeCell ref="C19:S19"/>
    <mergeCell ref="A13:S13"/>
    <mergeCell ref="A14:H14"/>
    <mergeCell ref="I14:S14"/>
    <mergeCell ref="A16:B16"/>
    <mergeCell ref="C16:S16"/>
    <mergeCell ref="A23:S23"/>
    <mergeCell ref="B24:J24"/>
    <mergeCell ref="K24:L24"/>
    <mergeCell ref="M24:O24"/>
    <mergeCell ref="A25:B25"/>
    <mergeCell ref="C25:S25"/>
    <mergeCell ref="A20:S20"/>
    <mergeCell ref="B21:J21"/>
    <mergeCell ref="K21:L21"/>
    <mergeCell ref="M21:O21"/>
    <mergeCell ref="A22:B22"/>
    <mergeCell ref="C22:S2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233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398" t="s">
        <v>74</v>
      </c>
      <c r="R3" s="399"/>
      <c r="S3" s="28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s="41" customFormat="1" ht="13.5" customHeight="1">
      <c r="A6" s="105" t="s">
        <v>234</v>
      </c>
      <c r="B6" s="385" t="s">
        <v>155</v>
      </c>
      <c r="C6" s="385"/>
      <c r="D6" s="385"/>
      <c r="E6" s="385"/>
      <c r="F6" s="385"/>
      <c r="G6" s="385"/>
      <c r="H6" s="386"/>
      <c r="I6" s="404"/>
      <c r="J6" s="390"/>
      <c r="K6" s="390"/>
      <c r="L6" s="390"/>
      <c r="M6" s="390"/>
      <c r="N6" s="390"/>
      <c r="O6" s="390"/>
      <c r="P6" s="390"/>
      <c r="Q6" s="390"/>
      <c r="R6" s="390"/>
      <c r="S6" s="390"/>
    </row>
    <row r="7" spans="1:22" ht="12.75">
      <c r="A7" s="57" t="s">
        <v>235</v>
      </c>
      <c r="B7" s="385" t="s">
        <v>357</v>
      </c>
      <c r="C7" s="385"/>
      <c r="D7" s="385"/>
      <c r="E7" s="385"/>
      <c r="F7" s="385"/>
      <c r="G7" s="385"/>
      <c r="H7" s="385"/>
      <c r="I7" s="385"/>
      <c r="J7" s="386"/>
      <c r="K7" s="388" t="s">
        <v>143</v>
      </c>
      <c r="L7" s="387"/>
      <c r="M7" s="385" t="s">
        <v>359</v>
      </c>
      <c r="N7" s="385"/>
      <c r="O7" s="386"/>
      <c r="P7" s="105" t="s">
        <v>68</v>
      </c>
      <c r="Q7" s="115">
        <v>41929</v>
      </c>
      <c r="R7" s="112" t="s">
        <v>69</v>
      </c>
      <c r="S7" s="115">
        <v>41929</v>
      </c>
      <c r="T7" s="116"/>
      <c r="U7" s="4"/>
      <c r="V7" s="4"/>
    </row>
    <row r="8" spans="1:22" ht="12.75">
      <c r="A8" s="388" t="s">
        <v>232</v>
      </c>
      <c r="B8" s="387"/>
      <c r="C8" s="385" t="s">
        <v>358</v>
      </c>
      <c r="D8" s="385"/>
      <c r="E8" s="385"/>
      <c r="F8" s="385"/>
      <c r="G8" s="385"/>
      <c r="H8" s="385"/>
      <c r="I8" s="385"/>
      <c r="J8" s="385"/>
      <c r="K8" s="385"/>
      <c r="L8" s="386"/>
      <c r="M8" s="388" t="s">
        <v>209</v>
      </c>
      <c r="N8" s="387"/>
      <c r="O8" s="385" t="s">
        <v>360</v>
      </c>
      <c r="P8" s="385"/>
      <c r="Q8" s="385"/>
      <c r="R8" s="385"/>
      <c r="S8" s="386"/>
      <c r="T8" s="116"/>
      <c r="U8" s="4"/>
      <c r="V8" s="4"/>
    </row>
    <row r="9" spans="1:19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</row>
    <row r="10" spans="1:19" s="41" customFormat="1" ht="13.5" customHeight="1">
      <c r="A10" s="105" t="s">
        <v>234</v>
      </c>
      <c r="B10" s="385" t="s">
        <v>162</v>
      </c>
      <c r="C10" s="385"/>
      <c r="D10" s="385"/>
      <c r="E10" s="385"/>
      <c r="F10" s="385"/>
      <c r="G10" s="385"/>
      <c r="H10" s="386"/>
      <c r="I10" s="404"/>
      <c r="J10" s="390"/>
      <c r="K10" s="390"/>
      <c r="L10" s="390"/>
      <c r="M10" s="390"/>
      <c r="N10" s="390"/>
      <c r="O10" s="390"/>
      <c r="P10" s="390"/>
      <c r="Q10" s="390"/>
      <c r="R10" s="390"/>
      <c r="S10" s="390"/>
    </row>
    <row r="11" spans="1:22" ht="12.75">
      <c r="A11" s="57" t="s">
        <v>235</v>
      </c>
      <c r="B11" s="385" t="s">
        <v>395</v>
      </c>
      <c r="C11" s="385"/>
      <c r="D11" s="385"/>
      <c r="E11" s="385"/>
      <c r="F11" s="385"/>
      <c r="G11" s="385"/>
      <c r="H11" s="385"/>
      <c r="I11" s="385"/>
      <c r="J11" s="386"/>
      <c r="K11" s="388" t="s">
        <v>143</v>
      </c>
      <c r="L11" s="387"/>
      <c r="M11" s="385" t="s">
        <v>399</v>
      </c>
      <c r="N11" s="385"/>
      <c r="O11" s="386"/>
      <c r="P11" s="105" t="s">
        <v>68</v>
      </c>
      <c r="Q11" s="115">
        <v>41826</v>
      </c>
      <c r="R11" s="112" t="s">
        <v>69</v>
      </c>
      <c r="S11" s="115">
        <v>41831</v>
      </c>
      <c r="T11" s="116"/>
      <c r="U11" s="4"/>
      <c r="V11" s="4"/>
    </row>
    <row r="12" spans="1:22" ht="12.75">
      <c r="A12" s="388" t="s">
        <v>232</v>
      </c>
      <c r="B12" s="387"/>
      <c r="C12" s="385" t="s">
        <v>396</v>
      </c>
      <c r="D12" s="385"/>
      <c r="E12" s="385"/>
      <c r="F12" s="385"/>
      <c r="G12" s="385"/>
      <c r="H12" s="385"/>
      <c r="I12" s="385"/>
      <c r="J12" s="385"/>
      <c r="K12" s="385"/>
      <c r="L12" s="386"/>
      <c r="M12" s="388" t="s">
        <v>209</v>
      </c>
      <c r="N12" s="387"/>
      <c r="O12" s="385" t="s">
        <v>401</v>
      </c>
      <c r="P12" s="385"/>
      <c r="Q12" s="385"/>
      <c r="R12" s="385"/>
      <c r="S12" s="386"/>
      <c r="T12" s="116"/>
      <c r="U12" s="4"/>
      <c r="V12" s="4"/>
    </row>
    <row r="13" spans="1:19" ht="12.7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</row>
    <row r="14" spans="1:22" ht="12.75">
      <c r="A14" s="57" t="s">
        <v>235</v>
      </c>
      <c r="B14" s="385" t="s">
        <v>397</v>
      </c>
      <c r="C14" s="385"/>
      <c r="D14" s="385"/>
      <c r="E14" s="385"/>
      <c r="F14" s="385"/>
      <c r="G14" s="385"/>
      <c r="H14" s="385"/>
      <c r="I14" s="385"/>
      <c r="J14" s="385"/>
      <c r="K14" s="388" t="s">
        <v>143</v>
      </c>
      <c r="L14" s="387"/>
      <c r="M14" s="385" t="s">
        <v>400</v>
      </c>
      <c r="N14" s="385"/>
      <c r="O14" s="386"/>
      <c r="P14" s="105" t="s">
        <v>68</v>
      </c>
      <c r="Q14" s="115">
        <v>41841</v>
      </c>
      <c r="R14" s="112" t="s">
        <v>69</v>
      </c>
      <c r="S14" s="115">
        <v>41842</v>
      </c>
      <c r="T14" s="116"/>
      <c r="U14" s="4"/>
      <c r="V14" s="4"/>
    </row>
    <row r="15" spans="1:22" ht="12.75">
      <c r="A15" s="388" t="s">
        <v>232</v>
      </c>
      <c r="B15" s="387"/>
      <c r="C15" s="385" t="s">
        <v>398</v>
      </c>
      <c r="D15" s="385"/>
      <c r="E15" s="385"/>
      <c r="F15" s="385"/>
      <c r="G15" s="385"/>
      <c r="H15" s="385"/>
      <c r="I15" s="385"/>
      <c r="J15" s="385"/>
      <c r="K15" s="385"/>
      <c r="L15" s="386"/>
      <c r="M15" s="388" t="s">
        <v>209</v>
      </c>
      <c r="N15" s="387"/>
      <c r="O15" s="385" t="s">
        <v>402</v>
      </c>
      <c r="P15" s="385"/>
      <c r="Q15" s="385"/>
      <c r="R15" s="385"/>
      <c r="S15" s="386"/>
      <c r="T15" s="116"/>
      <c r="U15" s="4"/>
      <c r="V15" s="4"/>
    </row>
    <row r="16" spans="1:19" ht="12.75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</row>
    <row r="17" spans="1:19" s="41" customFormat="1" ht="13.5" customHeight="1">
      <c r="A17" s="105" t="s">
        <v>234</v>
      </c>
      <c r="B17" s="385" t="s">
        <v>163</v>
      </c>
      <c r="C17" s="385"/>
      <c r="D17" s="385"/>
      <c r="E17" s="385"/>
      <c r="F17" s="385"/>
      <c r="G17" s="385"/>
      <c r="H17" s="386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</row>
    <row r="18" spans="1:22" ht="12.75">
      <c r="A18" s="57" t="s">
        <v>235</v>
      </c>
      <c r="B18" s="385" t="s">
        <v>448</v>
      </c>
      <c r="C18" s="385"/>
      <c r="D18" s="385"/>
      <c r="E18" s="385"/>
      <c r="F18" s="385"/>
      <c r="G18" s="385"/>
      <c r="H18" s="385"/>
      <c r="I18" s="385"/>
      <c r="J18" s="385"/>
      <c r="K18" s="388" t="s">
        <v>143</v>
      </c>
      <c r="L18" s="387"/>
      <c r="M18" s="385" t="s">
        <v>450</v>
      </c>
      <c r="N18" s="385"/>
      <c r="O18" s="386"/>
      <c r="P18" s="105" t="s">
        <v>68</v>
      </c>
      <c r="Q18" s="115">
        <v>41865</v>
      </c>
      <c r="R18" s="112" t="s">
        <v>69</v>
      </c>
      <c r="S18" s="115">
        <v>41865</v>
      </c>
      <c r="T18" s="116"/>
      <c r="U18" s="4"/>
      <c r="V18" s="4"/>
    </row>
    <row r="19" spans="1:22" ht="12.75">
      <c r="A19" s="388" t="s">
        <v>232</v>
      </c>
      <c r="B19" s="387"/>
      <c r="C19" s="385" t="s">
        <v>449</v>
      </c>
      <c r="D19" s="385"/>
      <c r="E19" s="385"/>
      <c r="F19" s="385"/>
      <c r="G19" s="385"/>
      <c r="H19" s="385"/>
      <c r="I19" s="385"/>
      <c r="J19" s="385"/>
      <c r="K19" s="385"/>
      <c r="L19" s="386"/>
      <c r="M19" s="388" t="s">
        <v>209</v>
      </c>
      <c r="N19" s="387"/>
      <c r="O19" s="385" t="s">
        <v>306</v>
      </c>
      <c r="P19" s="385"/>
      <c r="Q19" s="385"/>
      <c r="R19" s="385"/>
      <c r="S19" s="386"/>
      <c r="T19" s="116"/>
      <c r="U19" s="4"/>
      <c r="V19" s="4"/>
    </row>
    <row r="20" spans="1:19" ht="12.75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</row>
    <row r="21" spans="1:19" s="41" customFormat="1" ht="13.5" customHeight="1">
      <c r="A21" s="105" t="s">
        <v>234</v>
      </c>
      <c r="B21" s="385" t="s">
        <v>523</v>
      </c>
      <c r="C21" s="385"/>
      <c r="D21" s="385"/>
      <c r="E21" s="385"/>
      <c r="F21" s="385"/>
      <c r="G21" s="385"/>
      <c r="H21" s="386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</row>
    <row r="22" spans="1:22" ht="12.75">
      <c r="A22" s="57" t="s">
        <v>235</v>
      </c>
      <c r="B22" s="385" t="s">
        <v>524</v>
      </c>
      <c r="C22" s="385"/>
      <c r="D22" s="385"/>
      <c r="E22" s="385"/>
      <c r="F22" s="385"/>
      <c r="G22" s="385"/>
      <c r="H22" s="385"/>
      <c r="I22" s="385"/>
      <c r="J22" s="385"/>
      <c r="K22" s="388" t="s">
        <v>143</v>
      </c>
      <c r="L22" s="387"/>
      <c r="M22" s="385" t="s">
        <v>450</v>
      </c>
      <c r="N22" s="385"/>
      <c r="O22" s="386"/>
      <c r="P22" s="105" t="s">
        <v>68</v>
      </c>
      <c r="Q22" s="115">
        <v>41823</v>
      </c>
      <c r="R22" s="112" t="s">
        <v>69</v>
      </c>
      <c r="S22" s="115">
        <v>41823</v>
      </c>
      <c r="T22" s="116"/>
      <c r="U22" s="4"/>
      <c r="V22" s="4"/>
    </row>
    <row r="23" spans="1:22" ht="12.75">
      <c r="A23" s="388" t="s">
        <v>232</v>
      </c>
      <c r="B23" s="387"/>
      <c r="C23" s="385" t="s">
        <v>525</v>
      </c>
      <c r="D23" s="385"/>
      <c r="E23" s="385"/>
      <c r="F23" s="385"/>
      <c r="G23" s="385"/>
      <c r="H23" s="385"/>
      <c r="I23" s="385"/>
      <c r="J23" s="385"/>
      <c r="K23" s="385"/>
      <c r="L23" s="386"/>
      <c r="M23" s="388" t="s">
        <v>209</v>
      </c>
      <c r="N23" s="387"/>
      <c r="O23" s="385" t="s">
        <v>306</v>
      </c>
      <c r="P23" s="385"/>
      <c r="Q23" s="385"/>
      <c r="R23" s="385"/>
      <c r="S23" s="386"/>
      <c r="T23" s="116"/>
      <c r="U23" s="4"/>
      <c r="V23" s="4"/>
    </row>
    <row r="24" spans="1:19" ht="12.75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</row>
    <row r="25" spans="1:19" s="41" customFormat="1" ht="13.5" customHeight="1">
      <c r="A25" s="105" t="s">
        <v>234</v>
      </c>
      <c r="B25" s="385" t="s">
        <v>681</v>
      </c>
      <c r="C25" s="385"/>
      <c r="D25" s="385"/>
      <c r="E25" s="385"/>
      <c r="F25" s="385"/>
      <c r="G25" s="385"/>
      <c r="H25" s="386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</row>
    <row r="26" spans="1:22" ht="12.75">
      <c r="A26" s="57" t="s">
        <v>235</v>
      </c>
      <c r="B26" s="385" t="s">
        <v>682</v>
      </c>
      <c r="C26" s="385"/>
      <c r="D26" s="385"/>
      <c r="E26" s="385"/>
      <c r="F26" s="385"/>
      <c r="G26" s="385"/>
      <c r="H26" s="385"/>
      <c r="I26" s="385"/>
      <c r="J26" s="385"/>
      <c r="K26" s="388" t="s">
        <v>143</v>
      </c>
      <c r="L26" s="387"/>
      <c r="M26" s="385" t="s">
        <v>450</v>
      </c>
      <c r="N26" s="385"/>
      <c r="O26" s="386"/>
      <c r="P26" s="105" t="s">
        <v>68</v>
      </c>
      <c r="Q26" s="115">
        <v>41872</v>
      </c>
      <c r="R26" s="112" t="s">
        <v>69</v>
      </c>
      <c r="S26" s="115">
        <v>41872</v>
      </c>
      <c r="T26" s="116"/>
      <c r="U26" s="4"/>
      <c r="V26" s="4"/>
    </row>
    <row r="27" spans="1:22" ht="12.75">
      <c r="A27" s="388" t="s">
        <v>232</v>
      </c>
      <c r="B27" s="387"/>
      <c r="C27" s="385" t="s">
        <v>683</v>
      </c>
      <c r="D27" s="385"/>
      <c r="E27" s="385"/>
      <c r="F27" s="385"/>
      <c r="G27" s="385"/>
      <c r="H27" s="385"/>
      <c r="I27" s="385"/>
      <c r="J27" s="385"/>
      <c r="K27" s="385"/>
      <c r="L27" s="386"/>
      <c r="M27" s="388" t="s">
        <v>209</v>
      </c>
      <c r="N27" s="387"/>
      <c r="O27" s="385" t="s">
        <v>306</v>
      </c>
      <c r="P27" s="385"/>
      <c r="Q27" s="385"/>
      <c r="R27" s="385"/>
      <c r="S27" s="386"/>
      <c r="T27" s="116"/>
      <c r="U27" s="4"/>
      <c r="V27" s="4"/>
    </row>
    <row r="28" spans="1:19" ht="12.75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</row>
    <row r="29" spans="1:19" s="41" customFormat="1" ht="13.5" customHeight="1">
      <c r="A29" s="105" t="s">
        <v>234</v>
      </c>
      <c r="B29" s="385" t="s">
        <v>921</v>
      </c>
      <c r="C29" s="385"/>
      <c r="D29" s="385"/>
      <c r="E29" s="385"/>
      <c r="F29" s="385"/>
      <c r="G29" s="385"/>
      <c r="H29" s="386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</row>
    <row r="30" spans="1:22" ht="12.75">
      <c r="A30" s="57" t="s">
        <v>235</v>
      </c>
      <c r="B30" s="385" t="s">
        <v>923</v>
      </c>
      <c r="C30" s="385"/>
      <c r="D30" s="385"/>
      <c r="E30" s="385"/>
      <c r="F30" s="385"/>
      <c r="G30" s="385"/>
      <c r="H30" s="385"/>
      <c r="I30" s="385"/>
      <c r="J30" s="385"/>
      <c r="K30" s="388" t="s">
        <v>143</v>
      </c>
      <c r="L30" s="387"/>
      <c r="M30" s="385" t="s">
        <v>925</v>
      </c>
      <c r="N30" s="385"/>
      <c r="O30" s="386"/>
      <c r="P30" s="105" t="s">
        <v>68</v>
      </c>
      <c r="Q30" s="115">
        <v>41856</v>
      </c>
      <c r="R30" s="112" t="s">
        <v>69</v>
      </c>
      <c r="S30" s="115">
        <v>41859</v>
      </c>
      <c r="T30" s="116"/>
      <c r="U30" s="4"/>
      <c r="V30" s="4"/>
    </row>
    <row r="31" spans="1:22" ht="12.75">
      <c r="A31" s="388" t="s">
        <v>232</v>
      </c>
      <c r="B31" s="387"/>
      <c r="C31" s="385" t="s">
        <v>924</v>
      </c>
      <c r="D31" s="385"/>
      <c r="E31" s="385"/>
      <c r="F31" s="385"/>
      <c r="G31" s="385"/>
      <c r="H31" s="385"/>
      <c r="I31" s="385"/>
      <c r="J31" s="385"/>
      <c r="K31" s="385"/>
      <c r="L31" s="386"/>
      <c r="M31" s="388" t="s">
        <v>209</v>
      </c>
      <c r="N31" s="387"/>
      <c r="O31" s="385" t="s">
        <v>306</v>
      </c>
      <c r="P31" s="385"/>
      <c r="Q31" s="385"/>
      <c r="R31" s="385"/>
      <c r="S31" s="386"/>
      <c r="T31" s="116"/>
      <c r="U31" s="4"/>
      <c r="V31" s="4"/>
    </row>
    <row r="32" spans="1:19" ht="12.75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</row>
    <row r="33" spans="1:19" s="41" customFormat="1" ht="13.5" customHeight="1">
      <c r="A33" s="105" t="s">
        <v>234</v>
      </c>
      <c r="B33" s="385" t="s">
        <v>949</v>
      </c>
      <c r="C33" s="385"/>
      <c r="D33" s="385"/>
      <c r="E33" s="385"/>
      <c r="F33" s="385"/>
      <c r="G33" s="385"/>
      <c r="H33" s="386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</row>
    <row r="34" spans="1:22" ht="12.75">
      <c r="A34" s="57" t="s">
        <v>235</v>
      </c>
      <c r="B34" s="385" t="s">
        <v>950</v>
      </c>
      <c r="C34" s="385"/>
      <c r="D34" s="385"/>
      <c r="E34" s="385"/>
      <c r="F34" s="385"/>
      <c r="G34" s="385"/>
      <c r="H34" s="385"/>
      <c r="I34" s="385"/>
      <c r="J34" s="385"/>
      <c r="K34" s="388" t="s">
        <v>143</v>
      </c>
      <c r="L34" s="387"/>
      <c r="M34" s="385" t="s">
        <v>955</v>
      </c>
      <c r="N34" s="385"/>
      <c r="O34" s="386"/>
      <c r="P34" s="105" t="s">
        <v>68</v>
      </c>
      <c r="Q34" s="115">
        <v>41887</v>
      </c>
      <c r="R34" s="112" t="s">
        <v>69</v>
      </c>
      <c r="S34" s="115">
        <v>41887</v>
      </c>
      <c r="T34" s="116"/>
      <c r="U34" s="4"/>
      <c r="V34" s="4"/>
    </row>
    <row r="35" spans="1:22" ht="12.75">
      <c r="A35" s="388" t="s">
        <v>232</v>
      </c>
      <c r="B35" s="387"/>
      <c r="C35" s="385" t="s">
        <v>951</v>
      </c>
      <c r="D35" s="385"/>
      <c r="E35" s="385"/>
      <c r="F35" s="385"/>
      <c r="G35" s="385"/>
      <c r="H35" s="385"/>
      <c r="I35" s="385"/>
      <c r="J35" s="385"/>
      <c r="K35" s="385"/>
      <c r="L35" s="386"/>
      <c r="M35" s="388" t="s">
        <v>209</v>
      </c>
      <c r="N35" s="387"/>
      <c r="O35" s="385" t="s">
        <v>957</v>
      </c>
      <c r="P35" s="385"/>
      <c r="Q35" s="385"/>
      <c r="R35" s="385"/>
      <c r="S35" s="386"/>
      <c r="T35" s="116"/>
      <c r="U35" s="4"/>
      <c r="V35" s="4"/>
    </row>
    <row r="36" spans="1:19" ht="12.75">
      <c r="A36" s="384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</row>
    <row r="37" spans="1:22" ht="12.75">
      <c r="A37" s="57" t="s">
        <v>235</v>
      </c>
      <c r="B37" s="385" t="s">
        <v>952</v>
      </c>
      <c r="C37" s="385"/>
      <c r="D37" s="385"/>
      <c r="E37" s="385"/>
      <c r="F37" s="385"/>
      <c r="G37" s="385"/>
      <c r="H37" s="385"/>
      <c r="I37" s="385"/>
      <c r="J37" s="385"/>
      <c r="K37" s="388" t="s">
        <v>143</v>
      </c>
      <c r="L37" s="387"/>
      <c r="M37" s="385" t="s">
        <v>499</v>
      </c>
      <c r="N37" s="385"/>
      <c r="O37" s="386"/>
      <c r="P37" s="105" t="s">
        <v>68</v>
      </c>
      <c r="Q37" s="115">
        <v>41887</v>
      </c>
      <c r="R37" s="112" t="s">
        <v>69</v>
      </c>
      <c r="S37" s="115">
        <v>41887</v>
      </c>
      <c r="T37" s="116"/>
      <c r="U37" s="4"/>
      <c r="V37" s="4"/>
    </row>
    <row r="38" spans="1:22" ht="12.75">
      <c r="A38" s="388" t="s">
        <v>232</v>
      </c>
      <c r="B38" s="387"/>
      <c r="C38" s="385" t="s">
        <v>951</v>
      </c>
      <c r="D38" s="385"/>
      <c r="E38" s="385"/>
      <c r="F38" s="385"/>
      <c r="G38" s="385"/>
      <c r="H38" s="385"/>
      <c r="I38" s="385"/>
      <c r="J38" s="385"/>
      <c r="K38" s="385"/>
      <c r="L38" s="386"/>
      <c r="M38" s="388" t="s">
        <v>209</v>
      </c>
      <c r="N38" s="387"/>
      <c r="O38" s="385" t="s">
        <v>958</v>
      </c>
      <c r="P38" s="385"/>
      <c r="Q38" s="385"/>
      <c r="R38" s="385"/>
      <c r="S38" s="386"/>
      <c r="T38" s="116"/>
      <c r="U38" s="4"/>
      <c r="V38" s="4"/>
    </row>
    <row r="39" spans="1:19" ht="12.75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</row>
    <row r="40" spans="1:22" ht="12.75">
      <c r="A40" s="57" t="s">
        <v>235</v>
      </c>
      <c r="B40" s="385" t="s">
        <v>953</v>
      </c>
      <c r="C40" s="385"/>
      <c r="D40" s="385"/>
      <c r="E40" s="385"/>
      <c r="F40" s="385"/>
      <c r="G40" s="385"/>
      <c r="H40" s="385"/>
      <c r="I40" s="385"/>
      <c r="J40" s="385"/>
      <c r="K40" s="388" t="s">
        <v>143</v>
      </c>
      <c r="L40" s="387"/>
      <c r="M40" s="385" t="s">
        <v>400</v>
      </c>
      <c r="N40" s="385"/>
      <c r="O40" s="386"/>
      <c r="P40" s="105" t="s">
        <v>68</v>
      </c>
      <c r="Q40" s="115">
        <v>41887</v>
      </c>
      <c r="R40" s="112" t="s">
        <v>69</v>
      </c>
      <c r="S40" s="115">
        <v>41887</v>
      </c>
      <c r="T40" s="116"/>
      <c r="U40" s="4"/>
      <c r="V40" s="4"/>
    </row>
    <row r="41" spans="1:22" ht="12.75">
      <c r="A41" s="388" t="s">
        <v>232</v>
      </c>
      <c r="B41" s="387"/>
      <c r="C41" s="385" t="s">
        <v>951</v>
      </c>
      <c r="D41" s="385"/>
      <c r="E41" s="385"/>
      <c r="F41" s="385"/>
      <c r="G41" s="385"/>
      <c r="H41" s="385"/>
      <c r="I41" s="385"/>
      <c r="J41" s="385"/>
      <c r="K41" s="385"/>
      <c r="L41" s="386"/>
      <c r="M41" s="388" t="s">
        <v>209</v>
      </c>
      <c r="N41" s="387"/>
      <c r="O41" s="385" t="s">
        <v>306</v>
      </c>
      <c r="P41" s="385"/>
      <c r="Q41" s="385"/>
      <c r="R41" s="385"/>
      <c r="S41" s="386"/>
      <c r="T41" s="116"/>
      <c r="U41" s="4"/>
      <c r="V41" s="4"/>
    </row>
    <row r="42" spans="1:19" ht="12.75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</row>
    <row r="43" spans="1:22" ht="12.75">
      <c r="A43" s="57" t="s">
        <v>235</v>
      </c>
      <c r="B43" s="385" t="s">
        <v>954</v>
      </c>
      <c r="C43" s="385"/>
      <c r="D43" s="385"/>
      <c r="E43" s="385"/>
      <c r="F43" s="385"/>
      <c r="G43" s="385"/>
      <c r="H43" s="385"/>
      <c r="I43" s="385"/>
      <c r="J43" s="385"/>
      <c r="K43" s="388" t="s">
        <v>143</v>
      </c>
      <c r="L43" s="387"/>
      <c r="M43" s="385" t="s">
        <v>956</v>
      </c>
      <c r="N43" s="385"/>
      <c r="O43" s="386"/>
      <c r="P43" s="105" t="s">
        <v>68</v>
      </c>
      <c r="Q43" s="115">
        <v>41887</v>
      </c>
      <c r="R43" s="112" t="s">
        <v>69</v>
      </c>
      <c r="S43" s="115">
        <v>41887</v>
      </c>
      <c r="T43" s="116"/>
      <c r="U43" s="4"/>
      <c r="V43" s="4"/>
    </row>
    <row r="44" spans="1:22" ht="12.75">
      <c r="A44" s="388" t="s">
        <v>232</v>
      </c>
      <c r="B44" s="387"/>
      <c r="C44" s="385" t="s">
        <v>951</v>
      </c>
      <c r="D44" s="385"/>
      <c r="E44" s="385"/>
      <c r="F44" s="385"/>
      <c r="G44" s="385"/>
      <c r="H44" s="385"/>
      <c r="I44" s="385"/>
      <c r="J44" s="385"/>
      <c r="K44" s="385"/>
      <c r="L44" s="386"/>
      <c r="M44" s="388" t="s">
        <v>209</v>
      </c>
      <c r="N44" s="387"/>
      <c r="O44" s="385" t="s">
        <v>959</v>
      </c>
      <c r="P44" s="385"/>
      <c r="Q44" s="385"/>
      <c r="R44" s="385"/>
      <c r="S44" s="386"/>
      <c r="T44" s="116"/>
      <c r="U44" s="4"/>
      <c r="V44" s="4"/>
    </row>
    <row r="45" spans="1:19" ht="12.75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</row>
    <row r="46" spans="1:19" s="41" customFormat="1" ht="13.5" customHeight="1">
      <c r="A46" s="105" t="s">
        <v>234</v>
      </c>
      <c r="B46" s="385" t="s">
        <v>1022</v>
      </c>
      <c r="C46" s="385"/>
      <c r="D46" s="385"/>
      <c r="E46" s="385"/>
      <c r="F46" s="385"/>
      <c r="G46" s="385"/>
      <c r="H46" s="386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</row>
    <row r="47" spans="1:22" ht="12.75">
      <c r="A47" s="57" t="s">
        <v>235</v>
      </c>
      <c r="B47" s="385" t="s">
        <v>1025</v>
      </c>
      <c r="C47" s="385"/>
      <c r="D47" s="385"/>
      <c r="E47" s="385"/>
      <c r="F47" s="385"/>
      <c r="G47" s="385"/>
      <c r="H47" s="385"/>
      <c r="I47" s="385"/>
      <c r="J47" s="385"/>
      <c r="K47" s="388" t="s">
        <v>143</v>
      </c>
      <c r="L47" s="387"/>
      <c r="M47" s="385" t="s">
        <v>400</v>
      </c>
      <c r="N47" s="385"/>
      <c r="O47" s="386"/>
      <c r="P47" s="105" t="s">
        <v>68</v>
      </c>
      <c r="Q47" s="115">
        <v>41843</v>
      </c>
      <c r="R47" s="112" t="s">
        <v>69</v>
      </c>
      <c r="S47" s="115">
        <v>41843</v>
      </c>
      <c r="T47" s="116"/>
      <c r="U47" s="4"/>
      <c r="V47" s="4"/>
    </row>
    <row r="48" spans="1:22" ht="12.75">
      <c r="A48" s="388" t="s">
        <v>232</v>
      </c>
      <c r="B48" s="387"/>
      <c r="C48" s="385" t="s">
        <v>1026</v>
      </c>
      <c r="D48" s="385"/>
      <c r="E48" s="385"/>
      <c r="F48" s="385"/>
      <c r="G48" s="385"/>
      <c r="H48" s="385"/>
      <c r="I48" s="385"/>
      <c r="J48" s="385"/>
      <c r="K48" s="385"/>
      <c r="L48" s="386"/>
      <c r="M48" s="388" t="s">
        <v>209</v>
      </c>
      <c r="N48" s="387"/>
      <c r="O48" s="385" t="s">
        <v>306</v>
      </c>
      <c r="P48" s="385"/>
      <c r="Q48" s="385"/>
      <c r="R48" s="385"/>
      <c r="S48" s="386"/>
      <c r="T48" s="116"/>
      <c r="U48" s="4"/>
      <c r="V48" s="4"/>
    </row>
    <row r="49" spans="1:19" ht="12.75">
      <c r="A49" s="384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</row>
    <row r="50" spans="1:22" ht="12.75">
      <c r="A50" s="57" t="s">
        <v>235</v>
      </c>
      <c r="B50" s="385" t="s">
        <v>1025</v>
      </c>
      <c r="C50" s="385"/>
      <c r="D50" s="385"/>
      <c r="E50" s="385"/>
      <c r="F50" s="385"/>
      <c r="G50" s="385"/>
      <c r="H50" s="385"/>
      <c r="I50" s="385"/>
      <c r="J50" s="385"/>
      <c r="K50" s="388" t="s">
        <v>143</v>
      </c>
      <c r="L50" s="387"/>
      <c r="M50" s="385" t="s">
        <v>400</v>
      </c>
      <c r="N50" s="385"/>
      <c r="O50" s="386"/>
      <c r="P50" s="105" t="s">
        <v>68</v>
      </c>
      <c r="Q50" s="115">
        <v>41850</v>
      </c>
      <c r="R50" s="112" t="s">
        <v>69</v>
      </c>
      <c r="S50" s="115">
        <v>41850</v>
      </c>
      <c r="T50" s="116"/>
      <c r="U50" s="4"/>
      <c r="V50" s="4"/>
    </row>
    <row r="51" spans="1:22" ht="12.75">
      <c r="A51" s="388" t="s">
        <v>232</v>
      </c>
      <c r="B51" s="387"/>
      <c r="C51" s="385" t="s">
        <v>1026</v>
      </c>
      <c r="D51" s="385"/>
      <c r="E51" s="385"/>
      <c r="F51" s="385"/>
      <c r="G51" s="385"/>
      <c r="H51" s="385"/>
      <c r="I51" s="385"/>
      <c r="J51" s="385"/>
      <c r="K51" s="385"/>
      <c r="L51" s="386"/>
      <c r="M51" s="388" t="s">
        <v>209</v>
      </c>
      <c r="N51" s="387"/>
      <c r="O51" s="385" t="s">
        <v>306</v>
      </c>
      <c r="P51" s="385"/>
      <c r="Q51" s="385"/>
      <c r="R51" s="385"/>
      <c r="S51" s="386"/>
      <c r="T51" s="116"/>
      <c r="U51" s="4"/>
      <c r="V51" s="4"/>
    </row>
  </sheetData>
  <sheetProtection password="CEFE" sheet="1"/>
  <mergeCells count="125">
    <mergeCell ref="A1:S1"/>
    <mergeCell ref="A2:S2"/>
    <mergeCell ref="A3:D3"/>
    <mergeCell ref="Q3:R3"/>
    <mergeCell ref="E3:P3"/>
    <mergeCell ref="A4:S5"/>
    <mergeCell ref="B10:H10"/>
    <mergeCell ref="I10:S10"/>
    <mergeCell ref="A15:B15"/>
    <mergeCell ref="C15:L15"/>
    <mergeCell ref="M15:N15"/>
    <mergeCell ref="O15:S15"/>
    <mergeCell ref="A13:S13"/>
    <mergeCell ref="B14:J14"/>
    <mergeCell ref="K14:L14"/>
    <mergeCell ref="M14:O14"/>
    <mergeCell ref="C19:L19"/>
    <mergeCell ref="M19:N19"/>
    <mergeCell ref="O19:S19"/>
    <mergeCell ref="B11:J11"/>
    <mergeCell ref="K11:L11"/>
    <mergeCell ref="M11:O11"/>
    <mergeCell ref="A12:B12"/>
    <mergeCell ref="C12:L12"/>
    <mergeCell ref="M12:N12"/>
    <mergeCell ref="O12:S12"/>
    <mergeCell ref="C23:L23"/>
    <mergeCell ref="M23:N23"/>
    <mergeCell ref="O23:S23"/>
    <mergeCell ref="A16:S16"/>
    <mergeCell ref="B17:H17"/>
    <mergeCell ref="I17:S17"/>
    <mergeCell ref="B18:J18"/>
    <mergeCell ref="K18:L18"/>
    <mergeCell ref="M18:O18"/>
    <mergeCell ref="A19:B19"/>
    <mergeCell ref="B25:H25"/>
    <mergeCell ref="I25:S25"/>
    <mergeCell ref="A24:S24"/>
    <mergeCell ref="A20:S20"/>
    <mergeCell ref="B21:H21"/>
    <mergeCell ref="I21:S21"/>
    <mergeCell ref="B22:J22"/>
    <mergeCell ref="K22:L22"/>
    <mergeCell ref="M22:O22"/>
    <mergeCell ref="A23:B23"/>
    <mergeCell ref="A27:B27"/>
    <mergeCell ref="C27:L27"/>
    <mergeCell ref="M27:N27"/>
    <mergeCell ref="O27:S27"/>
    <mergeCell ref="B26:J26"/>
    <mergeCell ref="K26:L26"/>
    <mergeCell ref="M26:O26"/>
    <mergeCell ref="A28:S28"/>
    <mergeCell ref="B29:H29"/>
    <mergeCell ref="I29:S29"/>
    <mergeCell ref="B30:J30"/>
    <mergeCell ref="K30:L30"/>
    <mergeCell ref="M30:O30"/>
    <mergeCell ref="A31:B31"/>
    <mergeCell ref="C31:L31"/>
    <mergeCell ref="M31:N31"/>
    <mergeCell ref="O31:S31"/>
    <mergeCell ref="B34:J34"/>
    <mergeCell ref="K34:L34"/>
    <mergeCell ref="B37:J37"/>
    <mergeCell ref="K37:L37"/>
    <mergeCell ref="M37:O37"/>
    <mergeCell ref="A35:B35"/>
    <mergeCell ref="C35:L35"/>
    <mergeCell ref="M35:N35"/>
    <mergeCell ref="O35:S35"/>
    <mergeCell ref="A32:S32"/>
    <mergeCell ref="B33:H33"/>
    <mergeCell ref="I33:S33"/>
    <mergeCell ref="A44:B44"/>
    <mergeCell ref="C44:L44"/>
    <mergeCell ref="M44:N44"/>
    <mergeCell ref="O44:S44"/>
    <mergeCell ref="A42:S42"/>
    <mergeCell ref="B43:J43"/>
    <mergeCell ref="A38:B38"/>
    <mergeCell ref="A41:B41"/>
    <mergeCell ref="C41:L41"/>
    <mergeCell ref="M41:N41"/>
    <mergeCell ref="O41:S41"/>
    <mergeCell ref="K43:L43"/>
    <mergeCell ref="M34:O34"/>
    <mergeCell ref="C38:L38"/>
    <mergeCell ref="M38:N38"/>
    <mergeCell ref="O38:S38"/>
    <mergeCell ref="A36:S36"/>
    <mergeCell ref="K47:L47"/>
    <mergeCell ref="M43:O43"/>
    <mergeCell ref="A48:B48"/>
    <mergeCell ref="C48:L48"/>
    <mergeCell ref="M48:N48"/>
    <mergeCell ref="O48:S48"/>
    <mergeCell ref="A51:B51"/>
    <mergeCell ref="C51:L51"/>
    <mergeCell ref="M51:N51"/>
    <mergeCell ref="O51:S51"/>
    <mergeCell ref="A49:S49"/>
    <mergeCell ref="B50:J50"/>
    <mergeCell ref="K50:L50"/>
    <mergeCell ref="M50:O50"/>
    <mergeCell ref="M47:O47"/>
    <mergeCell ref="A45:S45"/>
    <mergeCell ref="B46:H46"/>
    <mergeCell ref="I46:S46"/>
    <mergeCell ref="A9:S9"/>
    <mergeCell ref="A39:S39"/>
    <mergeCell ref="B40:J40"/>
    <mergeCell ref="K40:L40"/>
    <mergeCell ref="M40:O40"/>
    <mergeCell ref="B47:J47"/>
    <mergeCell ref="B6:H6"/>
    <mergeCell ref="I6:S6"/>
    <mergeCell ref="B7:J7"/>
    <mergeCell ref="K7:L7"/>
    <mergeCell ref="M7:O7"/>
    <mergeCell ref="A8:B8"/>
    <mergeCell ref="C8:L8"/>
    <mergeCell ref="M8:N8"/>
    <mergeCell ref="O8:S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229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398" t="s">
        <v>74</v>
      </c>
      <c r="R3" s="399"/>
      <c r="S3" s="28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s="41" customFormat="1" ht="13.5" customHeight="1">
      <c r="A6" s="388" t="s">
        <v>162</v>
      </c>
      <c r="B6" s="387"/>
      <c r="C6" s="387"/>
      <c r="D6" s="387"/>
      <c r="E6" s="387"/>
      <c r="F6" s="389"/>
      <c r="G6" s="404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</row>
    <row r="7" spans="1:22" ht="12.75">
      <c r="A7" s="57" t="s">
        <v>231</v>
      </c>
      <c r="B7" s="385" t="s">
        <v>403</v>
      </c>
      <c r="C7" s="385"/>
      <c r="D7" s="385"/>
      <c r="E7" s="385"/>
      <c r="F7" s="385"/>
      <c r="G7" s="385"/>
      <c r="H7" s="385"/>
      <c r="I7" s="385"/>
      <c r="J7" s="385"/>
      <c r="K7" s="385"/>
      <c r="L7" s="386"/>
      <c r="M7" s="57" t="s">
        <v>227</v>
      </c>
      <c r="N7" s="385" t="s">
        <v>405</v>
      </c>
      <c r="O7" s="385"/>
      <c r="P7" s="385"/>
      <c r="Q7" s="386"/>
      <c r="R7" s="114" t="s">
        <v>230</v>
      </c>
      <c r="S7" s="115">
        <v>41934</v>
      </c>
      <c r="T7" s="116"/>
      <c r="U7" s="4"/>
      <c r="V7" s="4"/>
    </row>
    <row r="8" spans="1:22" ht="12.75">
      <c r="A8" s="57" t="s">
        <v>231</v>
      </c>
      <c r="B8" s="385" t="s">
        <v>404</v>
      </c>
      <c r="C8" s="385"/>
      <c r="D8" s="385"/>
      <c r="E8" s="385"/>
      <c r="F8" s="385"/>
      <c r="G8" s="385"/>
      <c r="H8" s="385"/>
      <c r="I8" s="385"/>
      <c r="J8" s="385"/>
      <c r="K8" s="385"/>
      <c r="L8" s="386"/>
      <c r="M8" s="57" t="s">
        <v>227</v>
      </c>
      <c r="N8" s="385" t="s">
        <v>406</v>
      </c>
      <c r="O8" s="385"/>
      <c r="P8" s="385"/>
      <c r="Q8" s="386"/>
      <c r="R8" s="114" t="s">
        <v>230</v>
      </c>
      <c r="S8" s="115">
        <v>41932</v>
      </c>
      <c r="T8" s="116"/>
      <c r="U8" s="4"/>
      <c r="V8" s="4"/>
    </row>
    <row r="9" spans="1:19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</row>
    <row r="10" spans="1:19" s="41" customFormat="1" ht="13.5" customHeight="1">
      <c r="A10" s="388" t="s">
        <v>781</v>
      </c>
      <c r="B10" s="387"/>
      <c r="C10" s="387"/>
      <c r="D10" s="387"/>
      <c r="E10" s="387"/>
      <c r="F10" s="389"/>
      <c r="G10" s="404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</row>
    <row r="11" spans="1:22" ht="12.75">
      <c r="A11" s="57" t="s">
        <v>231</v>
      </c>
      <c r="B11" s="385" t="s">
        <v>784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6"/>
      <c r="M11" s="57" t="s">
        <v>227</v>
      </c>
      <c r="N11" s="385" t="s">
        <v>785</v>
      </c>
      <c r="O11" s="385"/>
      <c r="P11" s="385"/>
      <c r="Q11" s="386"/>
      <c r="R11" s="114" t="s">
        <v>230</v>
      </c>
      <c r="S11" s="115">
        <v>41848</v>
      </c>
      <c r="T11" s="116"/>
      <c r="U11" s="4"/>
      <c r="V11" s="4"/>
    </row>
    <row r="12" spans="1:19" ht="12.75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</row>
    <row r="13" spans="1:19" s="41" customFormat="1" ht="13.5" customHeight="1">
      <c r="A13" s="388" t="s">
        <v>921</v>
      </c>
      <c r="B13" s="387"/>
      <c r="C13" s="387"/>
      <c r="D13" s="387"/>
      <c r="E13" s="387"/>
      <c r="F13" s="389"/>
      <c r="G13" s="404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</row>
    <row r="14" spans="1:22" ht="12.75">
      <c r="A14" s="57" t="s">
        <v>231</v>
      </c>
      <c r="B14" s="385" t="s">
        <v>926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6"/>
      <c r="M14" s="57" t="s">
        <v>227</v>
      </c>
      <c r="N14" s="385" t="s">
        <v>927</v>
      </c>
      <c r="O14" s="385"/>
      <c r="P14" s="385"/>
      <c r="Q14" s="386"/>
      <c r="R14" s="114" t="s">
        <v>230</v>
      </c>
      <c r="S14" s="115">
        <v>41870</v>
      </c>
      <c r="T14" s="116"/>
      <c r="U14" s="4"/>
      <c r="V14" s="4"/>
    </row>
  </sheetData>
  <sheetProtection password="CEFE" sheet="1"/>
  <mergeCells count="22">
    <mergeCell ref="A1:S1"/>
    <mergeCell ref="A2:S2"/>
    <mergeCell ref="A3:D3"/>
    <mergeCell ref="Q3:R3"/>
    <mergeCell ref="E3:P3"/>
    <mergeCell ref="A4:S5"/>
    <mergeCell ref="A9:S9"/>
    <mergeCell ref="A10:F10"/>
    <mergeCell ref="G10:S10"/>
    <mergeCell ref="B11:L11"/>
    <mergeCell ref="A6:F6"/>
    <mergeCell ref="G6:S6"/>
    <mergeCell ref="B7:L7"/>
    <mergeCell ref="N7:Q7"/>
    <mergeCell ref="B8:L8"/>
    <mergeCell ref="N8:Q8"/>
    <mergeCell ref="B14:L14"/>
    <mergeCell ref="N14:Q14"/>
    <mergeCell ref="A12:S12"/>
    <mergeCell ref="A13:F13"/>
    <mergeCell ref="G13:S13"/>
    <mergeCell ref="N11:Q1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91" t="s">
        <v>299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225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398" t="s">
        <v>74</v>
      </c>
      <c r="R3" s="399"/>
      <c r="S3" s="28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s="41" customFormat="1" ht="13.5" customHeight="1">
      <c r="A6" s="388" t="s">
        <v>162</v>
      </c>
      <c r="B6" s="387"/>
      <c r="C6" s="387"/>
      <c r="D6" s="387"/>
      <c r="E6" s="387"/>
      <c r="F6" s="389"/>
      <c r="G6" s="404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</row>
    <row r="7" spans="1:22" ht="12.75">
      <c r="A7" s="57" t="s">
        <v>226</v>
      </c>
      <c r="B7" s="385" t="s">
        <v>407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6"/>
      <c r="T7" s="116"/>
      <c r="U7" s="4"/>
      <c r="V7" s="4"/>
    </row>
    <row r="8" spans="1:19" ht="12.75">
      <c r="A8" s="405" t="s">
        <v>143</v>
      </c>
      <c r="B8" s="406"/>
      <c r="C8" s="384" t="s">
        <v>408</v>
      </c>
      <c r="D8" s="384"/>
      <c r="E8" s="384"/>
      <c r="F8" s="384"/>
      <c r="G8" s="384"/>
      <c r="H8" s="384"/>
      <c r="I8" s="384"/>
      <c r="J8" s="384"/>
      <c r="K8" s="113" t="s">
        <v>68</v>
      </c>
      <c r="L8" s="117">
        <v>41848</v>
      </c>
      <c r="M8" s="118" t="s">
        <v>69</v>
      </c>
      <c r="N8" s="119">
        <v>41852</v>
      </c>
      <c r="O8" s="405" t="s">
        <v>228</v>
      </c>
      <c r="P8" s="406"/>
      <c r="Q8" s="384" t="s">
        <v>411</v>
      </c>
      <c r="R8" s="384"/>
      <c r="S8" s="407"/>
    </row>
    <row r="9" spans="1:19" ht="12.75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</row>
    <row r="10" spans="1:22" ht="12.75">
      <c r="A10" s="57" t="s">
        <v>226</v>
      </c>
      <c r="B10" s="385" t="s">
        <v>409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  <c r="T10" s="116"/>
      <c r="U10" s="4"/>
      <c r="V10" s="4"/>
    </row>
    <row r="11" spans="1:19" ht="12.75">
      <c r="A11" s="405" t="s">
        <v>143</v>
      </c>
      <c r="B11" s="406"/>
      <c r="C11" s="384" t="s">
        <v>408</v>
      </c>
      <c r="D11" s="384"/>
      <c r="E11" s="384"/>
      <c r="F11" s="384"/>
      <c r="G11" s="384"/>
      <c r="H11" s="384"/>
      <c r="I11" s="384"/>
      <c r="J11" s="384"/>
      <c r="K11" s="113" t="s">
        <v>68</v>
      </c>
      <c r="L11" s="117">
        <v>41931</v>
      </c>
      <c r="M11" s="118" t="s">
        <v>69</v>
      </c>
      <c r="N11" s="119">
        <v>41933</v>
      </c>
      <c r="O11" s="405" t="s">
        <v>228</v>
      </c>
      <c r="P11" s="406"/>
      <c r="Q11" s="384" t="s">
        <v>411</v>
      </c>
      <c r="R11" s="384"/>
      <c r="S11" s="407"/>
    </row>
    <row r="12" spans="1:19" ht="12.75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</row>
    <row r="13" spans="1:22" ht="12.75">
      <c r="A13" s="57" t="s">
        <v>226</v>
      </c>
      <c r="B13" s="385" t="s">
        <v>410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6"/>
      <c r="T13" s="116"/>
      <c r="U13" s="4"/>
      <c r="V13" s="4"/>
    </row>
    <row r="14" spans="1:19" ht="12.75">
      <c r="A14" s="405" t="s">
        <v>143</v>
      </c>
      <c r="B14" s="406"/>
      <c r="C14" s="384" t="s">
        <v>402</v>
      </c>
      <c r="D14" s="384"/>
      <c r="E14" s="384"/>
      <c r="F14" s="384"/>
      <c r="G14" s="384"/>
      <c r="H14" s="384"/>
      <c r="I14" s="384"/>
      <c r="J14" s="384"/>
      <c r="K14" s="113" t="s">
        <v>68</v>
      </c>
      <c r="L14" s="117">
        <v>41934</v>
      </c>
      <c r="M14" s="118" t="s">
        <v>69</v>
      </c>
      <c r="N14" s="119">
        <v>41936</v>
      </c>
      <c r="O14" s="405" t="s">
        <v>228</v>
      </c>
      <c r="P14" s="406"/>
      <c r="Q14" s="384" t="s">
        <v>412</v>
      </c>
      <c r="R14" s="384"/>
      <c r="S14" s="407"/>
    </row>
    <row r="15" spans="1:19" ht="12.75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</row>
    <row r="16" spans="1:19" s="41" customFormat="1" ht="13.5" customHeight="1">
      <c r="A16" s="388" t="s">
        <v>164</v>
      </c>
      <c r="B16" s="387"/>
      <c r="C16" s="387"/>
      <c r="D16" s="387"/>
      <c r="E16" s="387"/>
      <c r="F16" s="389"/>
      <c r="G16" s="404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</row>
    <row r="17" spans="1:22" ht="12.75">
      <c r="A17" s="57" t="s">
        <v>226</v>
      </c>
      <c r="B17" s="385" t="s">
        <v>488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6"/>
      <c r="T17" s="116"/>
      <c r="U17" s="4"/>
      <c r="V17" s="4"/>
    </row>
    <row r="18" spans="1:19" ht="12.75">
      <c r="A18" s="405" t="s">
        <v>143</v>
      </c>
      <c r="B18" s="406"/>
      <c r="C18" s="384" t="s">
        <v>489</v>
      </c>
      <c r="D18" s="384"/>
      <c r="E18" s="384"/>
      <c r="F18" s="384"/>
      <c r="G18" s="384"/>
      <c r="H18" s="384"/>
      <c r="I18" s="384"/>
      <c r="J18" s="384"/>
      <c r="K18" s="113" t="s">
        <v>68</v>
      </c>
      <c r="L18" s="117">
        <v>41885</v>
      </c>
      <c r="M18" s="118" t="s">
        <v>69</v>
      </c>
      <c r="N18" s="119" t="s">
        <v>490</v>
      </c>
      <c r="O18" s="405" t="s">
        <v>228</v>
      </c>
      <c r="P18" s="406"/>
      <c r="Q18" s="384" t="s">
        <v>412</v>
      </c>
      <c r="R18" s="384"/>
      <c r="S18" s="407"/>
    </row>
    <row r="19" spans="1:19" ht="12.7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</row>
    <row r="20" spans="1:19" s="41" customFormat="1" ht="13.5" customHeight="1">
      <c r="A20" s="388" t="s">
        <v>585</v>
      </c>
      <c r="B20" s="387"/>
      <c r="C20" s="387"/>
      <c r="D20" s="387"/>
      <c r="E20" s="387"/>
      <c r="F20" s="389"/>
      <c r="G20" s="404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</row>
    <row r="21" spans="1:22" ht="12.75">
      <c r="A21" s="57" t="s">
        <v>226</v>
      </c>
      <c r="B21" s="385" t="s">
        <v>586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6"/>
      <c r="T21" s="116"/>
      <c r="U21" s="4"/>
      <c r="V21" s="4"/>
    </row>
    <row r="22" spans="1:19" ht="12.75">
      <c r="A22" s="405" t="s">
        <v>143</v>
      </c>
      <c r="B22" s="406"/>
      <c r="C22" s="384" t="s">
        <v>359</v>
      </c>
      <c r="D22" s="384"/>
      <c r="E22" s="384"/>
      <c r="F22" s="384"/>
      <c r="G22" s="384"/>
      <c r="H22" s="384"/>
      <c r="I22" s="384"/>
      <c r="J22" s="384"/>
      <c r="K22" s="113" t="s">
        <v>68</v>
      </c>
      <c r="L22" s="117">
        <v>41876</v>
      </c>
      <c r="M22" s="118" t="s">
        <v>69</v>
      </c>
      <c r="N22" s="119">
        <v>41880</v>
      </c>
      <c r="O22" s="405" t="s">
        <v>228</v>
      </c>
      <c r="P22" s="406"/>
      <c r="Q22" s="384" t="s">
        <v>412</v>
      </c>
      <c r="R22" s="384"/>
      <c r="S22" s="407"/>
    </row>
    <row r="23" spans="1:19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</row>
    <row r="24" spans="1:19" s="41" customFormat="1" ht="13.5" customHeight="1">
      <c r="A24" s="388" t="s">
        <v>657</v>
      </c>
      <c r="B24" s="387"/>
      <c r="C24" s="387"/>
      <c r="D24" s="387"/>
      <c r="E24" s="387"/>
      <c r="F24" s="389"/>
      <c r="G24" s="404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</row>
    <row r="25" spans="1:22" ht="12.75">
      <c r="A25" s="57" t="s">
        <v>226</v>
      </c>
      <c r="B25" s="385" t="s">
        <v>658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6"/>
      <c r="T25" s="116"/>
      <c r="U25" s="4"/>
      <c r="V25" s="4"/>
    </row>
    <row r="26" spans="1:19" ht="12.75">
      <c r="A26" s="405" t="s">
        <v>143</v>
      </c>
      <c r="B26" s="406"/>
      <c r="C26" s="384" t="s">
        <v>659</v>
      </c>
      <c r="D26" s="384"/>
      <c r="E26" s="384"/>
      <c r="F26" s="384"/>
      <c r="G26" s="384"/>
      <c r="H26" s="384"/>
      <c r="I26" s="384"/>
      <c r="J26" s="384"/>
      <c r="K26" s="113" t="s">
        <v>68</v>
      </c>
      <c r="L26" s="117">
        <v>41891</v>
      </c>
      <c r="M26" s="118" t="s">
        <v>69</v>
      </c>
      <c r="N26" s="119">
        <v>41894</v>
      </c>
      <c r="O26" s="405" t="s">
        <v>228</v>
      </c>
      <c r="P26" s="406"/>
      <c r="Q26" s="384" t="s">
        <v>411</v>
      </c>
      <c r="R26" s="384"/>
      <c r="S26" s="407"/>
    </row>
    <row r="27" spans="1:19" ht="12.75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</row>
    <row r="28" spans="1:19" s="41" customFormat="1" ht="13.5" customHeight="1">
      <c r="A28" s="388" t="s">
        <v>681</v>
      </c>
      <c r="B28" s="387"/>
      <c r="C28" s="387"/>
      <c r="D28" s="387"/>
      <c r="E28" s="387"/>
      <c r="F28" s="389"/>
      <c r="G28" s="404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</row>
    <row r="29" spans="1:22" ht="12.75">
      <c r="A29" s="57" t="s">
        <v>226</v>
      </c>
      <c r="B29" s="385" t="s">
        <v>488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6"/>
      <c r="T29" s="116"/>
      <c r="U29" s="4"/>
      <c r="V29" s="4"/>
    </row>
    <row r="30" spans="1:19" ht="12.75">
      <c r="A30" s="405" t="s">
        <v>143</v>
      </c>
      <c r="B30" s="406"/>
      <c r="C30" s="384" t="s">
        <v>684</v>
      </c>
      <c r="D30" s="384"/>
      <c r="E30" s="384"/>
      <c r="F30" s="384"/>
      <c r="G30" s="384"/>
      <c r="H30" s="384"/>
      <c r="I30" s="384"/>
      <c r="J30" s="384"/>
      <c r="K30" s="113" t="s">
        <v>68</v>
      </c>
      <c r="L30" s="117">
        <v>41879</v>
      </c>
      <c r="M30" s="118" t="s">
        <v>69</v>
      </c>
      <c r="N30" s="119">
        <v>41881</v>
      </c>
      <c r="O30" s="405" t="s">
        <v>228</v>
      </c>
      <c r="P30" s="406"/>
      <c r="Q30" s="384" t="s">
        <v>412</v>
      </c>
      <c r="R30" s="384"/>
      <c r="S30" s="407"/>
    </row>
    <row r="31" spans="1:19" ht="12.75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</row>
    <row r="32" spans="1:19" s="41" customFormat="1" ht="13.5" customHeight="1">
      <c r="A32" s="388" t="s">
        <v>781</v>
      </c>
      <c r="B32" s="387"/>
      <c r="C32" s="387"/>
      <c r="D32" s="387"/>
      <c r="E32" s="387"/>
      <c r="F32" s="389"/>
      <c r="G32" s="404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</row>
    <row r="33" spans="1:22" ht="12.75">
      <c r="A33" s="57" t="s">
        <v>226</v>
      </c>
      <c r="B33" s="385" t="s">
        <v>785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6"/>
      <c r="T33" s="116"/>
      <c r="U33" s="4"/>
      <c r="V33" s="4"/>
    </row>
    <row r="34" spans="1:19" ht="12.75">
      <c r="A34" s="405" t="s">
        <v>143</v>
      </c>
      <c r="B34" s="406"/>
      <c r="C34" s="384" t="s">
        <v>499</v>
      </c>
      <c r="D34" s="384"/>
      <c r="E34" s="384"/>
      <c r="F34" s="384"/>
      <c r="G34" s="384"/>
      <c r="H34" s="384"/>
      <c r="I34" s="384"/>
      <c r="J34" s="384"/>
      <c r="K34" s="113" t="s">
        <v>68</v>
      </c>
      <c r="L34" s="117">
        <v>41848</v>
      </c>
      <c r="M34" s="118" t="s">
        <v>69</v>
      </c>
      <c r="N34" s="119">
        <v>41852</v>
      </c>
      <c r="O34" s="405" t="s">
        <v>228</v>
      </c>
      <c r="P34" s="406"/>
      <c r="Q34" s="384" t="s">
        <v>786</v>
      </c>
      <c r="R34" s="384"/>
      <c r="S34" s="407"/>
    </row>
    <row r="35" spans="1:19" ht="12.75">
      <c r="A35" s="384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</row>
    <row r="36" spans="1:19" s="41" customFormat="1" ht="13.5" customHeight="1">
      <c r="A36" s="388" t="s">
        <v>949</v>
      </c>
      <c r="B36" s="387"/>
      <c r="C36" s="387"/>
      <c r="D36" s="387"/>
      <c r="E36" s="387"/>
      <c r="F36" s="389"/>
      <c r="G36" s="404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</row>
    <row r="37" spans="1:22" ht="12.75">
      <c r="A37" s="57" t="s">
        <v>226</v>
      </c>
      <c r="B37" s="385" t="s">
        <v>960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6"/>
      <c r="T37" s="116"/>
      <c r="U37" s="4"/>
      <c r="V37" s="4"/>
    </row>
    <row r="38" spans="1:19" ht="12.75">
      <c r="A38" s="405" t="s">
        <v>143</v>
      </c>
      <c r="B38" s="406"/>
      <c r="C38" s="384" t="s">
        <v>684</v>
      </c>
      <c r="D38" s="384"/>
      <c r="E38" s="384"/>
      <c r="F38" s="384"/>
      <c r="G38" s="384"/>
      <c r="H38" s="384"/>
      <c r="I38" s="384"/>
      <c r="J38" s="384"/>
      <c r="K38" s="113" t="s">
        <v>68</v>
      </c>
      <c r="L38" s="117">
        <v>41848</v>
      </c>
      <c r="M38" s="118" t="s">
        <v>69</v>
      </c>
      <c r="N38" s="119">
        <v>41851</v>
      </c>
      <c r="O38" s="405" t="s">
        <v>228</v>
      </c>
      <c r="P38" s="406"/>
      <c r="Q38" s="384" t="s">
        <v>412</v>
      </c>
      <c r="R38" s="384"/>
      <c r="S38" s="407"/>
    </row>
    <row r="39" spans="1:19" ht="12.75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</row>
    <row r="40" spans="1:19" s="41" customFormat="1" ht="13.5" customHeight="1">
      <c r="A40" s="388" t="s">
        <v>989</v>
      </c>
      <c r="B40" s="387"/>
      <c r="C40" s="387"/>
      <c r="D40" s="387"/>
      <c r="E40" s="387"/>
      <c r="F40" s="389"/>
      <c r="G40" s="404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</row>
    <row r="41" spans="1:22" ht="12.75">
      <c r="A41" s="57" t="s">
        <v>226</v>
      </c>
      <c r="B41" s="385" t="s">
        <v>990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6"/>
      <c r="T41" s="116"/>
      <c r="U41" s="4"/>
      <c r="V41" s="4"/>
    </row>
    <row r="42" spans="1:19" ht="12.75">
      <c r="A42" s="405" t="s">
        <v>143</v>
      </c>
      <c r="B42" s="406"/>
      <c r="C42" s="384" t="s">
        <v>770</v>
      </c>
      <c r="D42" s="384"/>
      <c r="E42" s="384"/>
      <c r="F42" s="384"/>
      <c r="G42" s="384"/>
      <c r="H42" s="384"/>
      <c r="I42" s="384"/>
      <c r="J42" s="384"/>
      <c r="K42" s="113" t="s">
        <v>68</v>
      </c>
      <c r="L42" s="117">
        <v>41883</v>
      </c>
      <c r="M42" s="118" t="s">
        <v>69</v>
      </c>
      <c r="N42" s="119">
        <v>41887</v>
      </c>
      <c r="O42" s="405" t="s">
        <v>228</v>
      </c>
      <c r="P42" s="406"/>
      <c r="Q42" s="384" t="s">
        <v>412</v>
      </c>
      <c r="R42" s="384"/>
      <c r="S42" s="407"/>
    </row>
  </sheetData>
  <sheetProtection password="CEFE" sheet="1"/>
  <mergeCells count="81">
    <mergeCell ref="A39:S39"/>
    <mergeCell ref="A40:F40"/>
    <mergeCell ref="G40:S40"/>
    <mergeCell ref="B41:S41"/>
    <mergeCell ref="A42:B42"/>
    <mergeCell ref="C42:J42"/>
    <mergeCell ref="O42:P42"/>
    <mergeCell ref="Q42:S42"/>
    <mergeCell ref="A35:S35"/>
    <mergeCell ref="A36:F36"/>
    <mergeCell ref="G36:S36"/>
    <mergeCell ref="B37:S37"/>
    <mergeCell ref="A38:B38"/>
    <mergeCell ref="C38:J38"/>
    <mergeCell ref="O38:P38"/>
    <mergeCell ref="Q38:S38"/>
    <mergeCell ref="A8:B8"/>
    <mergeCell ref="C8:J8"/>
    <mergeCell ref="O8:P8"/>
    <mergeCell ref="Q8:S8"/>
    <mergeCell ref="A6:F6"/>
    <mergeCell ref="G6:S6"/>
    <mergeCell ref="B7:S7"/>
    <mergeCell ref="A12:S12"/>
    <mergeCell ref="B13:S13"/>
    <mergeCell ref="A14:B14"/>
    <mergeCell ref="C14:J14"/>
    <mergeCell ref="O14:P14"/>
    <mergeCell ref="Q14:S14"/>
    <mergeCell ref="A9:S9"/>
    <mergeCell ref="B10:S10"/>
    <mergeCell ref="A11:B11"/>
    <mergeCell ref="C11:J11"/>
    <mergeCell ref="O11:P11"/>
    <mergeCell ref="Q11:S11"/>
    <mergeCell ref="A18:B18"/>
    <mergeCell ref="C18:J18"/>
    <mergeCell ref="O18:P18"/>
    <mergeCell ref="Q18:S18"/>
    <mergeCell ref="A15:S15"/>
    <mergeCell ref="A16:F16"/>
    <mergeCell ref="G16:S16"/>
    <mergeCell ref="B17:S17"/>
    <mergeCell ref="A22:B22"/>
    <mergeCell ref="C22:J22"/>
    <mergeCell ref="O22:P22"/>
    <mergeCell ref="Q22:S22"/>
    <mergeCell ref="A19:S19"/>
    <mergeCell ref="A20:F20"/>
    <mergeCell ref="G20:S20"/>
    <mergeCell ref="B21:S21"/>
    <mergeCell ref="A26:B26"/>
    <mergeCell ref="C26:J26"/>
    <mergeCell ref="O26:P26"/>
    <mergeCell ref="Q26:S26"/>
    <mergeCell ref="A23:S23"/>
    <mergeCell ref="A24:F24"/>
    <mergeCell ref="G24:S24"/>
    <mergeCell ref="B25:S25"/>
    <mergeCell ref="A30:B30"/>
    <mergeCell ref="C30:J30"/>
    <mergeCell ref="O30:P30"/>
    <mergeCell ref="Q30:S30"/>
    <mergeCell ref="A27:S27"/>
    <mergeCell ref="A28:F28"/>
    <mergeCell ref="G28:S28"/>
    <mergeCell ref="B29:S29"/>
    <mergeCell ref="A34:B34"/>
    <mergeCell ref="C34:J34"/>
    <mergeCell ref="O34:P34"/>
    <mergeCell ref="Q34:S34"/>
    <mergeCell ref="A31:S31"/>
    <mergeCell ref="A32:F32"/>
    <mergeCell ref="G32:S32"/>
    <mergeCell ref="B33:S33"/>
    <mergeCell ref="A1:S1"/>
    <mergeCell ref="A2:S2"/>
    <mergeCell ref="A3:D3"/>
    <mergeCell ref="Q3:R3"/>
    <mergeCell ref="E3:P3"/>
    <mergeCell ref="A4:S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72</v>
      </c>
      <c r="B3" s="396"/>
      <c r="C3" s="396"/>
      <c r="D3" s="396"/>
      <c r="E3" s="397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34" t="s">
        <v>74</v>
      </c>
      <c r="S3" s="55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ht="13.5" thickBot="1">
      <c r="A6" s="411" t="s">
        <v>12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3"/>
      <c r="R6" s="31" t="s">
        <v>19</v>
      </c>
      <c r="S6" s="29" t="s">
        <v>23</v>
      </c>
    </row>
    <row r="7" spans="1:19" s="32" customFormat="1" ht="13.5" customHeight="1">
      <c r="A7" s="388" t="s">
        <v>153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9"/>
    </row>
    <row r="8" spans="1:19" s="3" customFormat="1" ht="13.5" customHeight="1">
      <c r="A8" s="409" t="s">
        <v>318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3" t="s">
        <v>306</v>
      </c>
      <c r="S8" s="33" t="s">
        <v>306</v>
      </c>
    </row>
    <row r="9" spans="1:19" s="9" customFormat="1" ht="12.75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s="32" customFormat="1" ht="13.5" customHeight="1">
      <c r="A10" s="388" t="s">
        <v>350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9"/>
    </row>
    <row r="11" spans="1:19" s="3" customFormat="1" ht="13.5" customHeight="1">
      <c r="A11" s="409" t="s">
        <v>351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6"/>
      <c r="R11" s="33" t="s">
        <v>306</v>
      </c>
      <c r="S11" s="33" t="s">
        <v>306</v>
      </c>
    </row>
    <row r="12" spans="1:19" s="9" customFormat="1" ht="12.75">
      <c r="A12" s="410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41" customFormat="1" ht="13.5" customHeight="1">
      <c r="A13" s="388" t="s">
        <v>155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9"/>
    </row>
    <row r="14" spans="1:19" s="3" customFormat="1" ht="13.5" customHeight="1">
      <c r="A14" s="409" t="s">
        <v>361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6"/>
      <c r="R14" s="33" t="s">
        <v>306</v>
      </c>
      <c r="S14" s="33" t="s">
        <v>306</v>
      </c>
    </row>
    <row r="15" spans="1:19" s="9" customFormat="1" ht="12.75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s="41" customFormat="1" ht="13.5" customHeight="1">
      <c r="A16" s="388" t="s">
        <v>162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9"/>
    </row>
    <row r="17" spans="1:19" s="3" customFormat="1" ht="13.5" customHeight="1">
      <c r="A17" s="409" t="s">
        <v>413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6"/>
      <c r="R17" s="33" t="s">
        <v>306</v>
      </c>
      <c r="S17" s="33" t="s">
        <v>306</v>
      </c>
    </row>
    <row r="18" spans="1:19" s="9" customFormat="1" ht="12.75">
      <c r="A18" s="410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s="41" customFormat="1" ht="13.5" customHeight="1">
      <c r="A19" s="388" t="s">
        <v>475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9"/>
    </row>
    <row r="20" spans="1:19" s="3" customFormat="1" ht="13.5" customHeight="1">
      <c r="A20" s="409" t="s">
        <v>476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6"/>
      <c r="R20" s="33" t="s">
        <v>306</v>
      </c>
      <c r="S20" s="33" t="s">
        <v>306</v>
      </c>
    </row>
    <row r="21" spans="1:19" s="9" customFormat="1" ht="12.75">
      <c r="A21" s="410"/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s="41" customFormat="1" ht="13.5" customHeight="1">
      <c r="A22" s="388" t="s">
        <v>164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9"/>
    </row>
    <row r="23" spans="1:19" s="3" customFormat="1" ht="13.5" customHeight="1">
      <c r="A23" s="409" t="s">
        <v>491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6"/>
      <c r="R23" s="33" t="s">
        <v>306</v>
      </c>
      <c r="S23" s="33" t="s">
        <v>306</v>
      </c>
    </row>
    <row r="24" spans="1:19" s="3" customFormat="1" ht="13.5" customHeight="1">
      <c r="A24" s="409" t="s">
        <v>492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6"/>
      <c r="R24" s="33">
        <v>41901</v>
      </c>
      <c r="S24" s="33">
        <v>41901</v>
      </c>
    </row>
    <row r="25" spans="1:19" s="9" customFormat="1" ht="12.75">
      <c r="A25" s="410"/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41" customFormat="1" ht="13.5" customHeight="1">
      <c r="A26" s="388" t="s">
        <v>523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9"/>
    </row>
    <row r="27" spans="1:19" s="3" customFormat="1" ht="13.5" customHeight="1">
      <c r="A27" s="409" t="s">
        <v>544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6"/>
      <c r="R27" s="33" t="s">
        <v>306</v>
      </c>
      <c r="S27" s="33" t="s">
        <v>306</v>
      </c>
    </row>
    <row r="28" spans="1:19" s="3" customFormat="1" ht="13.5" customHeight="1">
      <c r="A28" s="409" t="s">
        <v>545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6"/>
      <c r="R28" s="33" t="s">
        <v>306</v>
      </c>
      <c r="S28" s="33" t="s">
        <v>306</v>
      </c>
    </row>
    <row r="29" spans="1:19" s="3" customFormat="1" ht="13.5" customHeight="1">
      <c r="A29" s="409" t="s">
        <v>546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6"/>
      <c r="R29" s="33" t="s">
        <v>306</v>
      </c>
      <c r="S29" s="33" t="s">
        <v>306</v>
      </c>
    </row>
    <row r="30" spans="1:19" s="3" customFormat="1" ht="13.5" customHeight="1">
      <c r="A30" s="409" t="s">
        <v>547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6"/>
      <c r="R30" s="33">
        <v>41579</v>
      </c>
      <c r="S30" s="33" t="s">
        <v>306</v>
      </c>
    </row>
    <row r="31" spans="1:19" s="3" customFormat="1" ht="13.5" customHeight="1">
      <c r="A31" s="409" t="s">
        <v>548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6"/>
      <c r="R31" s="33">
        <v>41579</v>
      </c>
      <c r="S31" s="33" t="s">
        <v>306</v>
      </c>
    </row>
    <row r="32" spans="1:19" s="3" customFormat="1" ht="13.5" customHeight="1">
      <c r="A32" s="409" t="s">
        <v>549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6"/>
      <c r="R32" s="33">
        <v>41579</v>
      </c>
      <c r="S32" s="33" t="s">
        <v>306</v>
      </c>
    </row>
    <row r="33" spans="1:19" s="3" customFormat="1" ht="13.5" customHeight="1">
      <c r="A33" s="409" t="s">
        <v>550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6"/>
      <c r="R33" s="33">
        <v>40940</v>
      </c>
      <c r="S33" s="33" t="s">
        <v>306</v>
      </c>
    </row>
    <row r="34" spans="1:19" s="9" customFormat="1" ht="12.75">
      <c r="A34" s="410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s="41" customFormat="1" ht="13.5" customHeight="1">
      <c r="A35" s="388" t="s">
        <v>566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9"/>
    </row>
    <row r="36" spans="1:19" s="3" customFormat="1" ht="13.5" customHeight="1">
      <c r="A36" s="409" t="s">
        <v>567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6"/>
      <c r="R36" s="33" t="s">
        <v>306</v>
      </c>
      <c r="S36" s="33" t="s">
        <v>306</v>
      </c>
    </row>
    <row r="37" spans="1:19" s="3" customFormat="1" ht="13.5" customHeight="1">
      <c r="A37" s="409" t="s">
        <v>568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6"/>
      <c r="R37" s="33" t="s">
        <v>306</v>
      </c>
      <c r="S37" s="33" t="s">
        <v>306</v>
      </c>
    </row>
    <row r="38" spans="1:19" s="3" customFormat="1" ht="13.5" customHeight="1">
      <c r="A38" s="409" t="s">
        <v>569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6"/>
      <c r="R38" s="33" t="s">
        <v>306</v>
      </c>
      <c r="S38" s="33" t="s">
        <v>306</v>
      </c>
    </row>
    <row r="39" spans="1:19" s="3" customFormat="1" ht="13.5" customHeight="1">
      <c r="A39" s="409" t="s">
        <v>570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6"/>
      <c r="R39" s="33" t="s">
        <v>306</v>
      </c>
      <c r="S39" s="33" t="s">
        <v>306</v>
      </c>
    </row>
    <row r="40" spans="1:19" s="9" customFormat="1" ht="12.75">
      <c r="A40" s="410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s="41" customFormat="1" ht="13.5" customHeight="1">
      <c r="A41" s="388" t="s">
        <v>167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9"/>
    </row>
    <row r="42" spans="1:19" s="3" customFormat="1" ht="13.5" customHeight="1">
      <c r="A42" s="409" t="s">
        <v>640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6"/>
      <c r="R42" s="33" t="s">
        <v>306</v>
      </c>
      <c r="S42" s="33" t="s">
        <v>306</v>
      </c>
    </row>
    <row r="43" spans="1:19" s="3" customFormat="1" ht="13.5" customHeight="1">
      <c r="A43" s="409" t="s">
        <v>641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6"/>
      <c r="R43" s="33" t="s">
        <v>306</v>
      </c>
      <c r="S43" s="33" t="s">
        <v>306</v>
      </c>
    </row>
    <row r="44" spans="1:19" s="9" customFormat="1" ht="12.75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s="41" customFormat="1" ht="13.5" customHeight="1">
      <c r="A45" s="388" t="s">
        <v>681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9"/>
    </row>
    <row r="46" spans="1:19" s="3" customFormat="1" ht="13.5" customHeight="1">
      <c r="A46" s="409" t="s">
        <v>685</v>
      </c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6"/>
      <c r="R46" s="33" t="s">
        <v>306</v>
      </c>
      <c r="S46" s="33" t="s">
        <v>306</v>
      </c>
    </row>
    <row r="47" spans="1:19" s="3" customFormat="1" ht="13.5" customHeight="1">
      <c r="A47" s="409" t="s">
        <v>686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6"/>
      <c r="R47" s="33" t="s">
        <v>306</v>
      </c>
      <c r="S47" s="33" t="s">
        <v>306</v>
      </c>
    </row>
    <row r="48" spans="1:19" s="3" customFormat="1" ht="13.5" customHeight="1">
      <c r="A48" s="409" t="s">
        <v>685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6"/>
      <c r="R48" s="33" t="s">
        <v>306</v>
      </c>
      <c r="S48" s="33" t="s">
        <v>306</v>
      </c>
    </row>
    <row r="49" spans="1:19" s="9" customFormat="1" ht="12.75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s="41" customFormat="1" ht="13.5" customHeight="1">
      <c r="A50" s="388" t="s">
        <v>705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9"/>
    </row>
    <row r="51" spans="1:19" s="3" customFormat="1" ht="13.5" customHeight="1">
      <c r="A51" s="409" t="s">
        <v>706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6"/>
      <c r="R51" s="33" t="s">
        <v>306</v>
      </c>
      <c r="S51" s="33" t="s">
        <v>306</v>
      </c>
    </row>
    <row r="52" spans="1:19" s="3" customFormat="1" ht="13.5" customHeight="1">
      <c r="A52" s="409" t="s">
        <v>707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6"/>
      <c r="R52" s="33" t="s">
        <v>306</v>
      </c>
      <c r="S52" s="33" t="s">
        <v>306</v>
      </c>
    </row>
    <row r="53" spans="1:19" s="3" customFormat="1" ht="13.5" customHeight="1">
      <c r="A53" s="409" t="s">
        <v>708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6"/>
      <c r="R53" s="33" t="s">
        <v>306</v>
      </c>
      <c r="S53" s="33" t="s">
        <v>306</v>
      </c>
    </row>
    <row r="54" spans="1:19" s="3" customFormat="1" ht="13.5" customHeight="1">
      <c r="A54" s="409" t="s">
        <v>709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6"/>
      <c r="R54" s="33" t="s">
        <v>306</v>
      </c>
      <c r="S54" s="33" t="s">
        <v>306</v>
      </c>
    </row>
    <row r="55" spans="1:19" s="9" customFormat="1" ht="12.75">
      <c r="A55" s="410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41" customFormat="1" ht="13.5" customHeight="1">
      <c r="A56" s="388" t="s">
        <v>810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9"/>
    </row>
    <row r="57" spans="1:19" s="3" customFormat="1" ht="13.5" customHeight="1">
      <c r="A57" s="409" t="s">
        <v>811</v>
      </c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6"/>
      <c r="R57" s="33" t="s">
        <v>306</v>
      </c>
      <c r="S57" s="33" t="s">
        <v>306</v>
      </c>
    </row>
    <row r="58" spans="1:19" s="3" customFormat="1" ht="13.5" customHeight="1">
      <c r="A58" s="409" t="s">
        <v>812</v>
      </c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6"/>
      <c r="R58" s="33" t="s">
        <v>306</v>
      </c>
      <c r="S58" s="33" t="s">
        <v>306</v>
      </c>
    </row>
    <row r="59" spans="1:19" s="9" customFormat="1" ht="12.75">
      <c r="A59" s="410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41" customFormat="1" ht="13.5" customHeight="1">
      <c r="A60" s="388" t="s">
        <v>169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9"/>
    </row>
    <row r="61" spans="1:19" s="3" customFormat="1" ht="13.5" customHeight="1">
      <c r="A61" s="409" t="s">
        <v>828</v>
      </c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6"/>
      <c r="R61" s="33">
        <v>41771</v>
      </c>
      <c r="S61" s="33">
        <v>41904</v>
      </c>
    </row>
    <row r="62" spans="1:19" s="3" customFormat="1" ht="13.5" customHeight="1">
      <c r="A62" s="409" t="s">
        <v>829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6"/>
      <c r="R62" s="33">
        <v>41771</v>
      </c>
      <c r="S62" s="33">
        <v>41789</v>
      </c>
    </row>
    <row r="63" spans="1:19" s="3" customFormat="1" ht="13.5" customHeight="1">
      <c r="A63" s="409" t="s">
        <v>830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6"/>
      <c r="R63" s="33">
        <v>41771</v>
      </c>
      <c r="S63" s="33">
        <v>41782</v>
      </c>
    </row>
    <row r="64" spans="1:19" s="3" customFormat="1" ht="13.5" customHeight="1">
      <c r="A64" s="409" t="s">
        <v>831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6"/>
      <c r="R64" s="33">
        <v>41790</v>
      </c>
      <c r="S64" s="33">
        <v>41790</v>
      </c>
    </row>
    <row r="65" spans="1:19" s="3" customFormat="1" ht="13.5" customHeight="1">
      <c r="A65" s="409" t="s">
        <v>291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6"/>
      <c r="R65" s="33">
        <v>41862</v>
      </c>
      <c r="S65" s="33">
        <v>41892</v>
      </c>
    </row>
    <row r="66" spans="1:19" s="9" customFormat="1" ht="12.75">
      <c r="A66" s="410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s="41" customFormat="1" ht="13.5" customHeight="1">
      <c r="A67" s="388" t="s">
        <v>174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9"/>
    </row>
    <row r="68" spans="1:19" s="3" customFormat="1" ht="13.5" customHeight="1">
      <c r="A68" s="409" t="s">
        <v>979</v>
      </c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6"/>
      <c r="R68" s="33" t="s">
        <v>306</v>
      </c>
      <c r="S68" s="33" t="s">
        <v>306</v>
      </c>
    </row>
    <row r="69" spans="1:19" s="3" customFormat="1" ht="13.5" customHeight="1">
      <c r="A69" s="409" t="s">
        <v>980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6"/>
      <c r="R69" s="33" t="s">
        <v>306</v>
      </c>
      <c r="S69" s="33" t="s">
        <v>306</v>
      </c>
    </row>
    <row r="70" spans="1:19" s="3" customFormat="1" ht="13.5" customHeight="1">
      <c r="A70" s="409" t="s">
        <v>291</v>
      </c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6"/>
      <c r="R70" s="33" t="s">
        <v>306</v>
      </c>
      <c r="S70" s="33" t="s">
        <v>306</v>
      </c>
    </row>
    <row r="71" spans="1:19" s="3" customFormat="1" ht="13.5" customHeight="1">
      <c r="A71" s="409" t="s">
        <v>981</v>
      </c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6"/>
      <c r="R71" s="33" t="s">
        <v>306</v>
      </c>
      <c r="S71" s="33" t="s">
        <v>306</v>
      </c>
    </row>
    <row r="72" spans="1:19" s="3" customFormat="1" ht="13.5" customHeight="1">
      <c r="A72" s="409" t="s">
        <v>982</v>
      </c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6"/>
      <c r="R72" s="33" t="s">
        <v>306</v>
      </c>
      <c r="S72" s="33" t="s">
        <v>306</v>
      </c>
    </row>
    <row r="73" spans="1:19" s="9" customFormat="1" ht="12.75">
      <c r="A73" s="410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</row>
    <row r="74" spans="1:19" s="41" customFormat="1" ht="13.5" customHeight="1">
      <c r="A74" s="388" t="s">
        <v>176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9"/>
    </row>
    <row r="75" spans="1:19" s="3" customFormat="1" ht="13.5" customHeight="1">
      <c r="A75" s="409" t="s">
        <v>995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6"/>
      <c r="R75" s="33">
        <v>41548</v>
      </c>
      <c r="S75" s="33">
        <v>42064</v>
      </c>
    </row>
    <row r="76" spans="1:19" s="9" customFormat="1" ht="12.75">
      <c r="A76" s="410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</row>
    <row r="77" spans="1:19" s="41" customFormat="1" ht="13.5" customHeight="1">
      <c r="A77" s="388" t="s">
        <v>1022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9"/>
    </row>
    <row r="78" spans="1:19" s="3" customFormat="1" ht="13.5" customHeight="1">
      <c r="A78" s="409" t="s">
        <v>1027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6"/>
      <c r="R78" s="33">
        <v>41771</v>
      </c>
      <c r="S78" s="33">
        <v>41904</v>
      </c>
    </row>
    <row r="79" spans="1:19" s="3" customFormat="1" ht="13.5" customHeight="1">
      <c r="A79" s="409" t="s">
        <v>1028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6"/>
      <c r="R79" s="33">
        <v>41771</v>
      </c>
      <c r="S79" s="33">
        <v>41771</v>
      </c>
    </row>
  </sheetData>
  <sheetProtection password="CEFE" sheet="1"/>
  <mergeCells count="79">
    <mergeCell ref="A9:S9"/>
    <mergeCell ref="A10:S10"/>
    <mergeCell ref="A7:S7"/>
    <mergeCell ref="A8:Q8"/>
    <mergeCell ref="A4:S5"/>
    <mergeCell ref="A1:S1"/>
    <mergeCell ref="A2:S2"/>
    <mergeCell ref="A3:E3"/>
    <mergeCell ref="F3:Q3"/>
    <mergeCell ref="A6:Q6"/>
    <mergeCell ref="A14:Q14"/>
    <mergeCell ref="A11:Q11"/>
    <mergeCell ref="A16:S16"/>
    <mergeCell ref="A17:Q17"/>
    <mergeCell ref="A15:S15"/>
    <mergeCell ref="A12:S12"/>
    <mergeCell ref="A13:S13"/>
    <mergeCell ref="A33:Q33"/>
    <mergeCell ref="A23:Q23"/>
    <mergeCell ref="A24:Q24"/>
    <mergeCell ref="A18:S18"/>
    <mergeCell ref="A19:S19"/>
    <mergeCell ref="A20:Q20"/>
    <mergeCell ref="A21:S21"/>
    <mergeCell ref="A22:S22"/>
    <mergeCell ref="A34:S34"/>
    <mergeCell ref="A35:S35"/>
    <mergeCell ref="A29:Q29"/>
    <mergeCell ref="A27:Q27"/>
    <mergeCell ref="A28:Q28"/>
    <mergeCell ref="A25:S25"/>
    <mergeCell ref="A26:S26"/>
    <mergeCell ref="A30:Q30"/>
    <mergeCell ref="A31:Q31"/>
    <mergeCell ref="A32:Q32"/>
    <mergeCell ref="A40:S40"/>
    <mergeCell ref="A41:S41"/>
    <mergeCell ref="A42:Q42"/>
    <mergeCell ref="A43:Q43"/>
    <mergeCell ref="A36:Q36"/>
    <mergeCell ref="A37:Q37"/>
    <mergeCell ref="A38:Q38"/>
    <mergeCell ref="A39:Q39"/>
    <mergeCell ref="A47:Q47"/>
    <mergeCell ref="A48:Q48"/>
    <mergeCell ref="A51:Q51"/>
    <mergeCell ref="A52:Q52"/>
    <mergeCell ref="A44:S44"/>
    <mergeCell ref="A54:Q54"/>
    <mergeCell ref="A45:S45"/>
    <mergeCell ref="A46:Q46"/>
    <mergeCell ref="A55:S55"/>
    <mergeCell ref="A56:S56"/>
    <mergeCell ref="A57:Q57"/>
    <mergeCell ref="A53:Q53"/>
    <mergeCell ref="A49:S49"/>
    <mergeCell ref="A50:S50"/>
    <mergeCell ref="A66:S66"/>
    <mergeCell ref="A63:Q63"/>
    <mergeCell ref="A64:Q64"/>
    <mergeCell ref="A65:Q65"/>
    <mergeCell ref="A58:Q58"/>
    <mergeCell ref="A62:Q62"/>
    <mergeCell ref="A59:S59"/>
    <mergeCell ref="A60:S60"/>
    <mergeCell ref="A61:Q61"/>
    <mergeCell ref="A67:S67"/>
    <mergeCell ref="A68:Q68"/>
    <mergeCell ref="A69:Q69"/>
    <mergeCell ref="A70:Q70"/>
    <mergeCell ref="A71:Q71"/>
    <mergeCell ref="A72:Q72"/>
    <mergeCell ref="A78:Q78"/>
    <mergeCell ref="A79:Q79"/>
    <mergeCell ref="A76:S76"/>
    <mergeCell ref="A77:S77"/>
    <mergeCell ref="A73:S73"/>
    <mergeCell ref="A74:S74"/>
    <mergeCell ref="A75:Q7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49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398" t="s">
        <v>74</v>
      </c>
      <c r="R3" s="399"/>
      <c r="S3" s="28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ht="13.5" thickBot="1">
      <c r="A6" s="411" t="s">
        <v>12</v>
      </c>
      <c r="B6" s="412"/>
      <c r="C6" s="412"/>
      <c r="D6" s="412"/>
      <c r="E6" s="413"/>
      <c r="F6" s="411" t="s">
        <v>22</v>
      </c>
      <c r="G6" s="412"/>
      <c r="H6" s="412"/>
      <c r="I6" s="412"/>
      <c r="J6" s="412"/>
      <c r="K6" s="412"/>
      <c r="L6" s="412"/>
      <c r="M6" s="413"/>
      <c r="N6" s="411" t="s">
        <v>17</v>
      </c>
      <c r="O6" s="412"/>
      <c r="P6" s="412"/>
      <c r="Q6" s="413"/>
      <c r="R6" s="31" t="s">
        <v>19</v>
      </c>
      <c r="S6" s="29" t="s">
        <v>23</v>
      </c>
    </row>
    <row r="7" spans="1:19" s="41" customFormat="1" ht="13.5" customHeight="1">
      <c r="A7" s="415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" customFormat="1" ht="13.5" customHeight="1">
      <c r="A8" s="388" t="s">
        <v>155</v>
      </c>
      <c r="B8" s="387"/>
      <c r="C8" s="387"/>
      <c r="D8" s="387"/>
      <c r="E8" s="387"/>
      <c r="F8" s="389"/>
      <c r="G8" s="404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</row>
    <row r="9" spans="1:19" s="41" customFormat="1" ht="13.5" customHeight="1">
      <c r="A9" s="409" t="s">
        <v>362</v>
      </c>
      <c r="B9" s="385"/>
      <c r="C9" s="385"/>
      <c r="D9" s="385"/>
      <c r="E9" s="386"/>
      <c r="F9" s="409" t="s">
        <v>365</v>
      </c>
      <c r="G9" s="385"/>
      <c r="H9" s="385"/>
      <c r="I9" s="385"/>
      <c r="J9" s="385"/>
      <c r="K9" s="385"/>
      <c r="L9" s="385"/>
      <c r="M9" s="386"/>
      <c r="N9" s="409" t="s">
        <v>367</v>
      </c>
      <c r="O9" s="385"/>
      <c r="P9" s="385"/>
      <c r="Q9" s="386"/>
      <c r="R9" s="33">
        <v>41487</v>
      </c>
      <c r="S9" s="33" t="s">
        <v>306</v>
      </c>
    </row>
    <row r="10" spans="1:19" s="41" customFormat="1" ht="13.5" customHeight="1">
      <c r="A10" s="409" t="s">
        <v>363</v>
      </c>
      <c r="B10" s="385"/>
      <c r="C10" s="385"/>
      <c r="D10" s="385"/>
      <c r="E10" s="386"/>
      <c r="F10" s="409" t="s">
        <v>365</v>
      </c>
      <c r="G10" s="385"/>
      <c r="H10" s="385"/>
      <c r="I10" s="385"/>
      <c r="J10" s="385"/>
      <c r="K10" s="385"/>
      <c r="L10" s="385"/>
      <c r="M10" s="386"/>
      <c r="N10" s="409" t="s">
        <v>368</v>
      </c>
      <c r="O10" s="385"/>
      <c r="P10" s="385"/>
      <c r="Q10" s="386"/>
      <c r="R10" s="33">
        <v>39982</v>
      </c>
      <c r="S10" s="33" t="s">
        <v>306</v>
      </c>
    </row>
    <row r="11" spans="1:19" s="41" customFormat="1" ht="13.5" customHeight="1">
      <c r="A11" s="409" t="s">
        <v>364</v>
      </c>
      <c r="B11" s="385"/>
      <c r="C11" s="385"/>
      <c r="D11" s="385"/>
      <c r="E11" s="386"/>
      <c r="F11" s="409" t="s">
        <v>366</v>
      </c>
      <c r="G11" s="385"/>
      <c r="H11" s="385"/>
      <c r="I11" s="385"/>
      <c r="J11" s="385"/>
      <c r="K11" s="385"/>
      <c r="L11" s="385"/>
      <c r="M11" s="386"/>
      <c r="N11" s="409" t="s">
        <v>369</v>
      </c>
      <c r="O11" s="385"/>
      <c r="P11" s="385"/>
      <c r="Q11" s="386"/>
      <c r="R11" s="33">
        <v>41487</v>
      </c>
      <c r="S11" s="33" t="s">
        <v>306</v>
      </c>
    </row>
    <row r="12" spans="1:19" s="3" customFormat="1" ht="13.5" customHeight="1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</row>
    <row r="13" spans="1:19" s="41" customFormat="1" ht="13.5" customHeight="1">
      <c r="A13" s="388" t="s">
        <v>163</v>
      </c>
      <c r="B13" s="387"/>
      <c r="C13" s="387"/>
      <c r="D13" s="387"/>
      <c r="E13" s="387"/>
      <c r="F13" s="389"/>
      <c r="G13" s="404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</row>
    <row r="14" spans="1:19" s="41" customFormat="1" ht="13.5" customHeight="1">
      <c r="A14" s="409" t="s">
        <v>451</v>
      </c>
      <c r="B14" s="385"/>
      <c r="C14" s="385"/>
      <c r="D14" s="385"/>
      <c r="E14" s="386"/>
      <c r="F14" s="409" t="s">
        <v>365</v>
      </c>
      <c r="G14" s="385"/>
      <c r="H14" s="385"/>
      <c r="I14" s="385"/>
      <c r="J14" s="385"/>
      <c r="K14" s="385"/>
      <c r="L14" s="385"/>
      <c r="M14" s="386"/>
      <c r="N14" s="409" t="s">
        <v>306</v>
      </c>
      <c r="O14" s="385"/>
      <c r="P14" s="385"/>
      <c r="Q14" s="386"/>
      <c r="R14" s="33">
        <v>40634</v>
      </c>
      <c r="S14" s="33" t="s">
        <v>306</v>
      </c>
    </row>
    <row r="15" spans="1:19" s="3" customFormat="1" ht="13.5" customHeight="1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</row>
    <row r="16" spans="1:19" s="41" customFormat="1" ht="13.5" customHeight="1">
      <c r="A16" s="388" t="s">
        <v>475</v>
      </c>
      <c r="B16" s="387"/>
      <c r="C16" s="387"/>
      <c r="D16" s="387"/>
      <c r="E16" s="387"/>
      <c r="F16" s="389"/>
      <c r="G16" s="404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</row>
    <row r="17" spans="1:19" s="41" customFormat="1" ht="13.5" customHeight="1">
      <c r="A17" s="409" t="s">
        <v>477</v>
      </c>
      <c r="B17" s="385"/>
      <c r="C17" s="385"/>
      <c r="D17" s="385"/>
      <c r="E17" s="386"/>
      <c r="F17" s="409" t="s">
        <v>365</v>
      </c>
      <c r="G17" s="385"/>
      <c r="H17" s="385"/>
      <c r="I17" s="385"/>
      <c r="J17" s="385"/>
      <c r="K17" s="385"/>
      <c r="L17" s="385"/>
      <c r="M17" s="386"/>
      <c r="N17" s="409" t="s">
        <v>479</v>
      </c>
      <c r="O17" s="385"/>
      <c r="P17" s="385"/>
      <c r="Q17" s="386"/>
      <c r="R17" s="33">
        <v>41487</v>
      </c>
      <c r="S17" s="33" t="s">
        <v>306</v>
      </c>
    </row>
    <row r="18" spans="1:19" s="41" customFormat="1" ht="13.5" customHeight="1">
      <c r="A18" s="409" t="s">
        <v>478</v>
      </c>
      <c r="B18" s="385"/>
      <c r="C18" s="385"/>
      <c r="D18" s="385"/>
      <c r="E18" s="386"/>
      <c r="F18" s="409" t="s">
        <v>366</v>
      </c>
      <c r="G18" s="385"/>
      <c r="H18" s="385"/>
      <c r="I18" s="385"/>
      <c r="J18" s="385"/>
      <c r="K18" s="385"/>
      <c r="L18" s="385"/>
      <c r="M18" s="386"/>
      <c r="N18" s="409" t="s">
        <v>480</v>
      </c>
      <c r="O18" s="385"/>
      <c r="P18" s="385"/>
      <c r="Q18" s="386"/>
      <c r="R18" s="33">
        <v>41487</v>
      </c>
      <c r="S18" s="33" t="s">
        <v>306</v>
      </c>
    </row>
    <row r="19" spans="1:19" s="3" customFormat="1" ht="13.5" customHeight="1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</row>
    <row r="20" spans="1:19" s="41" customFormat="1" ht="13.5" customHeight="1">
      <c r="A20" s="388" t="s">
        <v>164</v>
      </c>
      <c r="B20" s="387"/>
      <c r="C20" s="387"/>
      <c r="D20" s="387"/>
      <c r="E20" s="387"/>
      <c r="F20" s="389"/>
      <c r="G20" s="404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</row>
    <row r="21" spans="1:19" s="41" customFormat="1" ht="13.5" customHeight="1">
      <c r="A21" s="409" t="s">
        <v>493</v>
      </c>
      <c r="B21" s="385"/>
      <c r="C21" s="385"/>
      <c r="D21" s="385"/>
      <c r="E21" s="386"/>
      <c r="F21" s="409" t="s">
        <v>365</v>
      </c>
      <c r="G21" s="385"/>
      <c r="H21" s="385"/>
      <c r="I21" s="385"/>
      <c r="J21" s="385"/>
      <c r="K21" s="385"/>
      <c r="L21" s="385"/>
      <c r="M21" s="386"/>
      <c r="N21" s="409" t="s">
        <v>494</v>
      </c>
      <c r="O21" s="385"/>
      <c r="P21" s="385"/>
      <c r="Q21" s="386"/>
      <c r="R21" s="33">
        <v>41487</v>
      </c>
      <c r="S21" s="33" t="s">
        <v>306</v>
      </c>
    </row>
    <row r="22" spans="1:19" s="3" customFormat="1" ht="13.5" customHeight="1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</row>
    <row r="23" spans="1:19" s="41" customFormat="1" ht="13.5" customHeight="1">
      <c r="A23" s="388" t="s">
        <v>523</v>
      </c>
      <c r="B23" s="387"/>
      <c r="C23" s="387"/>
      <c r="D23" s="387"/>
      <c r="E23" s="387"/>
      <c r="F23" s="389"/>
      <c r="G23" s="404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</row>
    <row r="24" spans="1:19" s="41" customFormat="1" ht="13.5" customHeight="1">
      <c r="A24" s="409" t="s">
        <v>526</v>
      </c>
      <c r="B24" s="385"/>
      <c r="C24" s="385"/>
      <c r="D24" s="385"/>
      <c r="E24" s="386"/>
      <c r="F24" s="409" t="s">
        <v>366</v>
      </c>
      <c r="G24" s="385"/>
      <c r="H24" s="385"/>
      <c r="I24" s="385"/>
      <c r="J24" s="385"/>
      <c r="K24" s="385"/>
      <c r="L24" s="385"/>
      <c r="M24" s="386"/>
      <c r="N24" s="409" t="s">
        <v>530</v>
      </c>
      <c r="O24" s="385"/>
      <c r="P24" s="385"/>
      <c r="Q24" s="386"/>
      <c r="R24" s="33">
        <v>41487</v>
      </c>
      <c r="S24" s="33" t="s">
        <v>306</v>
      </c>
    </row>
    <row r="25" spans="1:19" s="41" customFormat="1" ht="13.5" customHeight="1">
      <c r="A25" s="409" t="s">
        <v>527</v>
      </c>
      <c r="B25" s="385"/>
      <c r="C25" s="385"/>
      <c r="D25" s="385"/>
      <c r="E25" s="386"/>
      <c r="F25" s="409" t="s">
        <v>366</v>
      </c>
      <c r="G25" s="385"/>
      <c r="H25" s="385"/>
      <c r="I25" s="385"/>
      <c r="J25" s="385"/>
      <c r="K25" s="385"/>
      <c r="L25" s="385"/>
      <c r="M25" s="386"/>
      <c r="N25" s="409" t="s">
        <v>531</v>
      </c>
      <c r="O25" s="385"/>
      <c r="P25" s="385"/>
      <c r="Q25" s="386"/>
      <c r="R25" s="33">
        <v>39567</v>
      </c>
      <c r="S25" s="33" t="s">
        <v>306</v>
      </c>
    </row>
    <row r="26" spans="1:19" s="41" customFormat="1" ht="13.5" customHeight="1">
      <c r="A26" s="409" t="s">
        <v>451</v>
      </c>
      <c r="B26" s="385"/>
      <c r="C26" s="385"/>
      <c r="D26" s="385"/>
      <c r="E26" s="386"/>
      <c r="F26" s="409" t="s">
        <v>365</v>
      </c>
      <c r="G26" s="385"/>
      <c r="H26" s="385"/>
      <c r="I26" s="385"/>
      <c r="J26" s="385"/>
      <c r="K26" s="385"/>
      <c r="L26" s="385"/>
      <c r="M26" s="386"/>
      <c r="N26" s="409" t="s">
        <v>306</v>
      </c>
      <c r="O26" s="385"/>
      <c r="P26" s="385"/>
      <c r="Q26" s="386"/>
      <c r="R26" s="33">
        <v>40634</v>
      </c>
      <c r="S26" s="33" t="s">
        <v>306</v>
      </c>
    </row>
    <row r="27" spans="1:19" s="41" customFormat="1" ht="13.5" customHeight="1">
      <c r="A27" s="409" t="s">
        <v>528</v>
      </c>
      <c r="B27" s="385"/>
      <c r="C27" s="385"/>
      <c r="D27" s="385"/>
      <c r="E27" s="386"/>
      <c r="F27" s="409" t="s">
        <v>306</v>
      </c>
      <c r="G27" s="385"/>
      <c r="H27" s="385"/>
      <c r="I27" s="385"/>
      <c r="J27" s="385"/>
      <c r="K27" s="385"/>
      <c r="L27" s="385"/>
      <c r="M27" s="386"/>
      <c r="N27" s="409" t="s">
        <v>532</v>
      </c>
      <c r="O27" s="385"/>
      <c r="P27" s="385"/>
      <c r="Q27" s="386"/>
      <c r="R27" s="33">
        <v>40303</v>
      </c>
      <c r="S27" s="33" t="s">
        <v>306</v>
      </c>
    </row>
    <row r="28" spans="1:19" s="41" customFormat="1" ht="13.5" customHeight="1">
      <c r="A28" s="409" t="s">
        <v>529</v>
      </c>
      <c r="B28" s="385"/>
      <c r="C28" s="385"/>
      <c r="D28" s="385"/>
      <c r="E28" s="386"/>
      <c r="F28" s="409" t="s">
        <v>306</v>
      </c>
      <c r="G28" s="385"/>
      <c r="H28" s="385"/>
      <c r="I28" s="385"/>
      <c r="J28" s="385"/>
      <c r="K28" s="385"/>
      <c r="L28" s="385"/>
      <c r="M28" s="386"/>
      <c r="N28" s="409" t="s">
        <v>533</v>
      </c>
      <c r="O28" s="385"/>
      <c r="P28" s="385"/>
      <c r="Q28" s="386"/>
      <c r="R28" s="33">
        <v>40666</v>
      </c>
      <c r="S28" s="33" t="s">
        <v>306</v>
      </c>
    </row>
    <row r="29" spans="1:19" s="3" customFormat="1" ht="13.5" customHeight="1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</row>
    <row r="30" spans="1:19" s="41" customFormat="1" ht="13.5" customHeight="1">
      <c r="A30" s="388" t="s">
        <v>566</v>
      </c>
      <c r="B30" s="387"/>
      <c r="C30" s="387"/>
      <c r="D30" s="387"/>
      <c r="E30" s="387"/>
      <c r="F30" s="389"/>
      <c r="G30" s="404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</row>
    <row r="31" spans="1:19" s="41" customFormat="1" ht="13.5" customHeight="1">
      <c r="A31" s="409" t="s">
        <v>477</v>
      </c>
      <c r="B31" s="385"/>
      <c r="C31" s="385"/>
      <c r="D31" s="385"/>
      <c r="E31" s="386"/>
      <c r="F31" s="409" t="s">
        <v>366</v>
      </c>
      <c r="G31" s="385"/>
      <c r="H31" s="385"/>
      <c r="I31" s="385"/>
      <c r="J31" s="385"/>
      <c r="K31" s="385"/>
      <c r="L31" s="385"/>
      <c r="M31" s="386"/>
      <c r="N31" s="409" t="s">
        <v>479</v>
      </c>
      <c r="O31" s="385"/>
      <c r="P31" s="385"/>
      <c r="Q31" s="386"/>
      <c r="R31" s="33">
        <v>41487</v>
      </c>
      <c r="S31" s="33" t="s">
        <v>306</v>
      </c>
    </row>
    <row r="32" spans="1:19" s="41" customFormat="1" ht="13.5" customHeight="1">
      <c r="A32" s="409" t="s">
        <v>478</v>
      </c>
      <c r="B32" s="385"/>
      <c r="C32" s="385"/>
      <c r="D32" s="385"/>
      <c r="E32" s="386"/>
      <c r="F32" s="409" t="s">
        <v>572</v>
      </c>
      <c r="G32" s="385"/>
      <c r="H32" s="385"/>
      <c r="I32" s="385"/>
      <c r="J32" s="385"/>
      <c r="K32" s="385"/>
      <c r="L32" s="385"/>
      <c r="M32" s="386"/>
      <c r="N32" s="409" t="s">
        <v>480</v>
      </c>
      <c r="O32" s="385"/>
      <c r="P32" s="385"/>
      <c r="Q32" s="386"/>
      <c r="R32" s="33">
        <v>41487</v>
      </c>
      <c r="S32" s="33" t="s">
        <v>306</v>
      </c>
    </row>
    <row r="33" spans="1:19" s="41" customFormat="1" ht="13.5" customHeight="1">
      <c r="A33" s="409" t="s">
        <v>571</v>
      </c>
      <c r="B33" s="385"/>
      <c r="C33" s="385"/>
      <c r="D33" s="385"/>
      <c r="E33" s="386"/>
      <c r="F33" s="409" t="s">
        <v>365</v>
      </c>
      <c r="G33" s="385"/>
      <c r="H33" s="385"/>
      <c r="I33" s="385"/>
      <c r="J33" s="385"/>
      <c r="K33" s="385"/>
      <c r="L33" s="385"/>
      <c r="M33" s="386"/>
      <c r="N33" s="409" t="s">
        <v>573</v>
      </c>
      <c r="O33" s="385"/>
      <c r="P33" s="385"/>
      <c r="Q33" s="386"/>
      <c r="R33" s="33">
        <v>40843</v>
      </c>
      <c r="S33" s="33" t="s">
        <v>306</v>
      </c>
    </row>
    <row r="34" spans="1:19" s="3" customFormat="1" ht="13.5" customHeight="1">
      <c r="A34" s="414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</row>
    <row r="35" spans="1:19" s="41" customFormat="1" ht="13.5" customHeight="1">
      <c r="A35" s="388" t="s">
        <v>585</v>
      </c>
      <c r="B35" s="387"/>
      <c r="C35" s="387"/>
      <c r="D35" s="387"/>
      <c r="E35" s="387"/>
      <c r="F35" s="389"/>
      <c r="G35" s="404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</row>
    <row r="36" spans="1:19" s="41" customFormat="1" ht="13.5" customHeight="1">
      <c r="A36" s="409" t="s">
        <v>587</v>
      </c>
      <c r="B36" s="385"/>
      <c r="C36" s="385"/>
      <c r="D36" s="385"/>
      <c r="E36" s="386"/>
      <c r="F36" s="409" t="s">
        <v>365</v>
      </c>
      <c r="G36" s="385"/>
      <c r="H36" s="385"/>
      <c r="I36" s="385"/>
      <c r="J36" s="385"/>
      <c r="K36" s="385"/>
      <c r="L36" s="385"/>
      <c r="M36" s="386"/>
      <c r="N36" s="409" t="s">
        <v>589</v>
      </c>
      <c r="O36" s="385"/>
      <c r="P36" s="385"/>
      <c r="Q36" s="386"/>
      <c r="R36" s="33">
        <v>41487</v>
      </c>
      <c r="S36" s="33" t="s">
        <v>306</v>
      </c>
    </row>
    <row r="37" spans="1:19" s="41" customFormat="1" ht="13.5" customHeight="1">
      <c r="A37" s="409" t="s">
        <v>588</v>
      </c>
      <c r="B37" s="385"/>
      <c r="C37" s="385"/>
      <c r="D37" s="385"/>
      <c r="E37" s="386"/>
      <c r="F37" s="409" t="s">
        <v>366</v>
      </c>
      <c r="G37" s="385"/>
      <c r="H37" s="385"/>
      <c r="I37" s="385"/>
      <c r="J37" s="385"/>
      <c r="K37" s="385"/>
      <c r="L37" s="385"/>
      <c r="M37" s="386"/>
      <c r="N37" s="409" t="s">
        <v>590</v>
      </c>
      <c r="O37" s="385"/>
      <c r="P37" s="385"/>
      <c r="Q37" s="386"/>
      <c r="R37" s="33">
        <v>41487</v>
      </c>
      <c r="S37" s="33" t="s">
        <v>306</v>
      </c>
    </row>
    <row r="38" spans="1:19" s="41" customFormat="1" ht="13.5" customHeight="1">
      <c r="A38" s="409" t="s">
        <v>451</v>
      </c>
      <c r="B38" s="385"/>
      <c r="C38" s="385"/>
      <c r="D38" s="385"/>
      <c r="E38" s="386"/>
      <c r="F38" s="409" t="s">
        <v>365</v>
      </c>
      <c r="G38" s="385"/>
      <c r="H38" s="385"/>
      <c r="I38" s="385"/>
      <c r="J38" s="385"/>
      <c r="K38" s="385"/>
      <c r="L38" s="385"/>
      <c r="M38" s="386"/>
      <c r="N38" s="409" t="s">
        <v>306</v>
      </c>
      <c r="O38" s="385"/>
      <c r="P38" s="385"/>
      <c r="Q38" s="386"/>
      <c r="R38" s="33">
        <v>40634</v>
      </c>
      <c r="S38" s="33" t="s">
        <v>306</v>
      </c>
    </row>
    <row r="39" spans="1:19" s="3" customFormat="1" ht="13.5" customHeight="1">
      <c r="A39" s="414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</row>
    <row r="40" spans="1:19" s="41" customFormat="1" ht="13.5" customHeight="1">
      <c r="A40" s="388" t="s">
        <v>609</v>
      </c>
      <c r="B40" s="387"/>
      <c r="C40" s="387"/>
      <c r="D40" s="387"/>
      <c r="E40" s="387"/>
      <c r="F40" s="389"/>
      <c r="G40" s="404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</row>
    <row r="41" spans="1:19" s="41" customFormat="1" ht="13.5" customHeight="1">
      <c r="A41" s="409" t="s">
        <v>610</v>
      </c>
      <c r="B41" s="385"/>
      <c r="C41" s="385"/>
      <c r="D41" s="385"/>
      <c r="E41" s="386"/>
      <c r="F41" s="409" t="s">
        <v>366</v>
      </c>
      <c r="G41" s="385"/>
      <c r="H41" s="385"/>
      <c r="I41" s="385"/>
      <c r="J41" s="385"/>
      <c r="K41" s="385"/>
      <c r="L41" s="385"/>
      <c r="M41" s="386"/>
      <c r="N41" s="409" t="s">
        <v>611</v>
      </c>
      <c r="O41" s="385"/>
      <c r="P41" s="385"/>
      <c r="Q41" s="386"/>
      <c r="R41" s="33">
        <v>41487</v>
      </c>
      <c r="S41" s="33" t="s">
        <v>306</v>
      </c>
    </row>
    <row r="42" spans="1:19" s="41" customFormat="1" ht="13.5" customHeight="1">
      <c r="A42" s="409" t="s">
        <v>493</v>
      </c>
      <c r="B42" s="385"/>
      <c r="C42" s="385"/>
      <c r="D42" s="385"/>
      <c r="E42" s="386"/>
      <c r="F42" s="409" t="s">
        <v>366</v>
      </c>
      <c r="G42" s="385"/>
      <c r="H42" s="385"/>
      <c r="I42" s="385"/>
      <c r="J42" s="385"/>
      <c r="K42" s="385"/>
      <c r="L42" s="385"/>
      <c r="M42" s="386"/>
      <c r="N42" s="409" t="s">
        <v>612</v>
      </c>
      <c r="O42" s="385"/>
      <c r="P42" s="385"/>
      <c r="Q42" s="386"/>
      <c r="R42" s="33">
        <v>41487</v>
      </c>
      <c r="S42" s="33" t="s">
        <v>306</v>
      </c>
    </row>
    <row r="43" spans="1:19" s="3" customFormat="1" ht="13.5" customHeight="1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</row>
    <row r="44" spans="1:19" s="41" customFormat="1" ht="13.5" customHeight="1">
      <c r="A44" s="388" t="s">
        <v>167</v>
      </c>
      <c r="B44" s="387"/>
      <c r="C44" s="387"/>
      <c r="D44" s="387"/>
      <c r="E44" s="387"/>
      <c r="F44" s="389"/>
      <c r="G44" s="404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</row>
    <row r="45" spans="1:19" s="41" customFormat="1" ht="13.5" customHeight="1">
      <c r="A45" s="409" t="s">
        <v>526</v>
      </c>
      <c r="B45" s="385"/>
      <c r="C45" s="385"/>
      <c r="D45" s="385"/>
      <c r="E45" s="386"/>
      <c r="F45" s="409" t="s">
        <v>365</v>
      </c>
      <c r="G45" s="385"/>
      <c r="H45" s="385"/>
      <c r="I45" s="385"/>
      <c r="J45" s="385"/>
      <c r="K45" s="385"/>
      <c r="L45" s="385"/>
      <c r="M45" s="386"/>
      <c r="N45" s="409" t="s">
        <v>530</v>
      </c>
      <c r="O45" s="385"/>
      <c r="P45" s="385"/>
      <c r="Q45" s="386"/>
      <c r="R45" s="33">
        <v>41487</v>
      </c>
      <c r="S45" s="33" t="s">
        <v>306</v>
      </c>
    </row>
    <row r="46" spans="1:19" s="41" customFormat="1" ht="13.5" customHeight="1">
      <c r="A46" s="409" t="s">
        <v>362</v>
      </c>
      <c r="B46" s="385"/>
      <c r="C46" s="385"/>
      <c r="D46" s="385"/>
      <c r="E46" s="386"/>
      <c r="F46" s="409" t="s">
        <v>366</v>
      </c>
      <c r="G46" s="385"/>
      <c r="H46" s="385"/>
      <c r="I46" s="385"/>
      <c r="J46" s="385"/>
      <c r="K46" s="385"/>
      <c r="L46" s="385"/>
      <c r="M46" s="386"/>
      <c r="N46" s="409" t="s">
        <v>367</v>
      </c>
      <c r="O46" s="385"/>
      <c r="P46" s="385"/>
      <c r="Q46" s="386"/>
      <c r="R46" s="33">
        <v>41487</v>
      </c>
      <c r="S46" s="33" t="s">
        <v>306</v>
      </c>
    </row>
    <row r="47" spans="1:19" s="41" customFormat="1" ht="13.5" customHeight="1">
      <c r="A47" s="409" t="s">
        <v>642</v>
      </c>
      <c r="B47" s="385"/>
      <c r="C47" s="385"/>
      <c r="D47" s="385"/>
      <c r="E47" s="386"/>
      <c r="F47" s="409" t="s">
        <v>306</v>
      </c>
      <c r="G47" s="385"/>
      <c r="H47" s="385"/>
      <c r="I47" s="385"/>
      <c r="J47" s="385"/>
      <c r="K47" s="385"/>
      <c r="L47" s="385"/>
      <c r="M47" s="386"/>
      <c r="N47" s="409" t="s">
        <v>643</v>
      </c>
      <c r="O47" s="385"/>
      <c r="P47" s="385"/>
      <c r="Q47" s="386"/>
      <c r="R47" s="33">
        <v>2013</v>
      </c>
      <c r="S47" s="33" t="s">
        <v>306</v>
      </c>
    </row>
    <row r="48" spans="1:19" s="3" customFormat="1" ht="13.5" customHeight="1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</row>
    <row r="49" spans="1:19" s="41" customFormat="1" ht="13.5" customHeight="1">
      <c r="A49" s="388" t="s">
        <v>657</v>
      </c>
      <c r="B49" s="387"/>
      <c r="C49" s="387"/>
      <c r="D49" s="387"/>
      <c r="E49" s="387"/>
      <c r="F49" s="389"/>
      <c r="G49" s="404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</row>
    <row r="50" spans="1:19" s="41" customFormat="1" ht="13.5" customHeight="1">
      <c r="A50" s="409" t="s">
        <v>660</v>
      </c>
      <c r="B50" s="385"/>
      <c r="C50" s="385"/>
      <c r="D50" s="385"/>
      <c r="E50" s="386"/>
      <c r="F50" s="409" t="s">
        <v>365</v>
      </c>
      <c r="G50" s="385"/>
      <c r="H50" s="385"/>
      <c r="I50" s="385"/>
      <c r="J50" s="385"/>
      <c r="K50" s="385"/>
      <c r="L50" s="385"/>
      <c r="M50" s="386"/>
      <c r="N50" s="409" t="s">
        <v>662</v>
      </c>
      <c r="O50" s="385"/>
      <c r="P50" s="385"/>
      <c r="Q50" s="386"/>
      <c r="R50" s="33">
        <v>41487</v>
      </c>
      <c r="S50" s="33" t="s">
        <v>306</v>
      </c>
    </row>
    <row r="51" spans="1:19" s="41" customFormat="1" ht="13.5" customHeight="1">
      <c r="A51" s="409" t="s">
        <v>451</v>
      </c>
      <c r="B51" s="385"/>
      <c r="C51" s="385"/>
      <c r="D51" s="385"/>
      <c r="E51" s="386"/>
      <c r="F51" s="409" t="s">
        <v>365</v>
      </c>
      <c r="G51" s="385"/>
      <c r="H51" s="385"/>
      <c r="I51" s="385"/>
      <c r="J51" s="385"/>
      <c r="K51" s="385"/>
      <c r="L51" s="385"/>
      <c r="M51" s="386"/>
      <c r="N51" s="409" t="s">
        <v>663</v>
      </c>
      <c r="O51" s="385"/>
      <c r="P51" s="385"/>
      <c r="Q51" s="386"/>
      <c r="R51" s="33" t="s">
        <v>664</v>
      </c>
      <c r="S51" s="33" t="s">
        <v>306</v>
      </c>
    </row>
    <row r="52" spans="1:19" s="41" customFormat="1" ht="13.5" customHeight="1">
      <c r="A52" s="409" t="s">
        <v>661</v>
      </c>
      <c r="B52" s="385"/>
      <c r="C52" s="385"/>
      <c r="D52" s="385"/>
      <c r="E52" s="386"/>
      <c r="F52" s="409" t="s">
        <v>366</v>
      </c>
      <c r="G52" s="385"/>
      <c r="H52" s="385"/>
      <c r="I52" s="385"/>
      <c r="J52" s="385"/>
      <c r="K52" s="385"/>
      <c r="L52" s="385"/>
      <c r="M52" s="386"/>
      <c r="N52" s="409" t="s">
        <v>589</v>
      </c>
      <c r="O52" s="385"/>
      <c r="P52" s="385"/>
      <c r="Q52" s="386"/>
      <c r="R52" s="33">
        <v>41487</v>
      </c>
      <c r="S52" s="33" t="s">
        <v>306</v>
      </c>
    </row>
    <row r="53" spans="1:19" s="3" customFormat="1" ht="13.5" customHeight="1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</row>
    <row r="54" spans="1:19" s="41" customFormat="1" ht="13.5" customHeight="1">
      <c r="A54" s="388" t="s">
        <v>681</v>
      </c>
      <c r="B54" s="387"/>
      <c r="C54" s="387"/>
      <c r="D54" s="387"/>
      <c r="E54" s="387"/>
      <c r="F54" s="389"/>
      <c r="G54" s="404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</row>
    <row r="55" spans="1:19" s="41" customFormat="1" ht="13.5" customHeight="1">
      <c r="A55" s="409" t="s">
        <v>451</v>
      </c>
      <c r="B55" s="385"/>
      <c r="C55" s="385"/>
      <c r="D55" s="385"/>
      <c r="E55" s="386"/>
      <c r="F55" s="409" t="s">
        <v>365</v>
      </c>
      <c r="G55" s="385"/>
      <c r="H55" s="385"/>
      <c r="I55" s="385"/>
      <c r="J55" s="385"/>
      <c r="K55" s="385"/>
      <c r="L55" s="385"/>
      <c r="M55" s="386"/>
      <c r="N55" s="409" t="s">
        <v>688</v>
      </c>
      <c r="O55" s="385"/>
      <c r="P55" s="385"/>
      <c r="Q55" s="386"/>
      <c r="R55" s="33">
        <v>40756</v>
      </c>
      <c r="S55" s="33" t="s">
        <v>306</v>
      </c>
    </row>
    <row r="56" spans="1:19" s="41" customFormat="1" ht="13.5" customHeight="1">
      <c r="A56" s="409" t="s">
        <v>687</v>
      </c>
      <c r="B56" s="385"/>
      <c r="C56" s="385"/>
      <c r="D56" s="385"/>
      <c r="E56" s="386"/>
      <c r="F56" s="409" t="s">
        <v>366</v>
      </c>
      <c r="G56" s="385"/>
      <c r="H56" s="385"/>
      <c r="I56" s="385"/>
      <c r="J56" s="385"/>
      <c r="K56" s="385"/>
      <c r="L56" s="385"/>
      <c r="M56" s="386"/>
      <c r="N56" s="409" t="s">
        <v>689</v>
      </c>
      <c r="O56" s="385"/>
      <c r="P56" s="385"/>
      <c r="Q56" s="386"/>
      <c r="R56" s="33">
        <v>41487</v>
      </c>
      <c r="S56" s="33" t="s">
        <v>306</v>
      </c>
    </row>
    <row r="57" spans="1:19" s="3" customFormat="1" ht="13.5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</row>
    <row r="58" spans="1:19" s="41" customFormat="1" ht="13.5" customHeight="1">
      <c r="A58" s="388" t="s">
        <v>705</v>
      </c>
      <c r="B58" s="387"/>
      <c r="C58" s="387"/>
      <c r="D58" s="387"/>
      <c r="E58" s="387"/>
      <c r="F58" s="389"/>
      <c r="G58" s="404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</row>
    <row r="59" spans="1:19" s="41" customFormat="1" ht="13.5" customHeight="1">
      <c r="A59" s="409" t="s">
        <v>710</v>
      </c>
      <c r="B59" s="385"/>
      <c r="C59" s="385"/>
      <c r="D59" s="385"/>
      <c r="E59" s="386"/>
      <c r="F59" s="409" t="s">
        <v>712</v>
      </c>
      <c r="G59" s="385"/>
      <c r="H59" s="385"/>
      <c r="I59" s="385"/>
      <c r="J59" s="385"/>
      <c r="K59" s="385"/>
      <c r="L59" s="385"/>
      <c r="M59" s="386"/>
      <c r="N59" s="409" t="s">
        <v>713</v>
      </c>
      <c r="O59" s="385"/>
      <c r="P59" s="385"/>
      <c r="Q59" s="386"/>
      <c r="R59" s="33">
        <v>41487</v>
      </c>
      <c r="S59" s="33" t="s">
        <v>306</v>
      </c>
    </row>
    <row r="60" spans="1:19" s="41" customFormat="1" ht="13.5" customHeight="1">
      <c r="A60" s="409" t="s">
        <v>711</v>
      </c>
      <c r="B60" s="385"/>
      <c r="C60" s="385"/>
      <c r="D60" s="385"/>
      <c r="E60" s="386"/>
      <c r="F60" s="409" t="s">
        <v>366</v>
      </c>
      <c r="G60" s="385"/>
      <c r="H60" s="385"/>
      <c r="I60" s="385"/>
      <c r="J60" s="385"/>
      <c r="K60" s="385"/>
      <c r="L60" s="385"/>
      <c r="M60" s="386"/>
      <c r="N60" s="409" t="s">
        <v>714</v>
      </c>
      <c r="O60" s="385"/>
      <c r="P60" s="385"/>
      <c r="Q60" s="386"/>
      <c r="R60" s="33">
        <v>41487</v>
      </c>
      <c r="S60" s="33" t="s">
        <v>306</v>
      </c>
    </row>
    <row r="61" spans="1:19" s="3" customFormat="1" ht="13.5" customHeight="1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</row>
    <row r="62" spans="1:19" s="41" customFormat="1" ht="13.5" customHeight="1">
      <c r="A62" s="388" t="s">
        <v>705</v>
      </c>
      <c r="B62" s="387"/>
      <c r="C62" s="387"/>
      <c r="D62" s="387"/>
      <c r="E62" s="387"/>
      <c r="F62" s="389"/>
      <c r="G62" s="404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</row>
    <row r="63" spans="1:19" s="41" customFormat="1" ht="13.5" customHeight="1">
      <c r="A63" s="409" t="s">
        <v>710</v>
      </c>
      <c r="B63" s="385"/>
      <c r="C63" s="385"/>
      <c r="D63" s="385"/>
      <c r="E63" s="386"/>
      <c r="F63" s="409" t="s">
        <v>712</v>
      </c>
      <c r="G63" s="385"/>
      <c r="H63" s="385"/>
      <c r="I63" s="385"/>
      <c r="J63" s="385"/>
      <c r="K63" s="385"/>
      <c r="L63" s="385"/>
      <c r="M63" s="386"/>
      <c r="N63" s="409" t="s">
        <v>713</v>
      </c>
      <c r="O63" s="385"/>
      <c r="P63" s="385"/>
      <c r="Q63" s="386"/>
      <c r="R63" s="33">
        <v>41487</v>
      </c>
      <c r="S63" s="33" t="s">
        <v>306</v>
      </c>
    </row>
    <row r="64" spans="1:19" s="41" customFormat="1" ht="13.5" customHeight="1">
      <c r="A64" s="409" t="s">
        <v>711</v>
      </c>
      <c r="B64" s="385"/>
      <c r="C64" s="385"/>
      <c r="D64" s="385"/>
      <c r="E64" s="386"/>
      <c r="F64" s="409" t="s">
        <v>366</v>
      </c>
      <c r="G64" s="385"/>
      <c r="H64" s="385"/>
      <c r="I64" s="385"/>
      <c r="J64" s="385"/>
      <c r="K64" s="385"/>
      <c r="L64" s="385"/>
      <c r="M64" s="386"/>
      <c r="N64" s="409" t="s">
        <v>714</v>
      </c>
      <c r="O64" s="385"/>
      <c r="P64" s="385"/>
      <c r="Q64" s="386"/>
      <c r="R64" s="33">
        <v>41487</v>
      </c>
      <c r="S64" s="33" t="s">
        <v>306</v>
      </c>
    </row>
    <row r="65" spans="1:19" s="3" customFormat="1" ht="13.5" customHeigh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</row>
    <row r="66" spans="1:19" s="41" customFormat="1" ht="13.5" customHeight="1">
      <c r="A66" s="388" t="s">
        <v>168</v>
      </c>
      <c r="B66" s="387"/>
      <c r="C66" s="387"/>
      <c r="D66" s="387"/>
      <c r="E66" s="387"/>
      <c r="F66" s="389"/>
      <c r="G66" s="404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</row>
    <row r="67" spans="1:19" s="41" customFormat="1" ht="13.5" customHeight="1">
      <c r="A67" s="409" t="s">
        <v>739</v>
      </c>
      <c r="B67" s="385"/>
      <c r="C67" s="385"/>
      <c r="D67" s="385"/>
      <c r="E67" s="386"/>
      <c r="F67" s="409" t="s">
        <v>366</v>
      </c>
      <c r="G67" s="385"/>
      <c r="H67" s="385"/>
      <c r="I67" s="385"/>
      <c r="J67" s="385"/>
      <c r="K67" s="385"/>
      <c r="L67" s="385"/>
      <c r="M67" s="386"/>
      <c r="N67" s="409" t="s">
        <v>740</v>
      </c>
      <c r="O67" s="385"/>
      <c r="P67" s="385"/>
      <c r="Q67" s="386"/>
      <c r="R67" s="33">
        <v>41487</v>
      </c>
      <c r="S67" s="33">
        <v>41723</v>
      </c>
    </row>
    <row r="68" spans="1:19" s="3" customFormat="1" ht="13.5" customHeight="1">
      <c r="A68" s="414"/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</row>
    <row r="69" spans="1:19" s="41" customFormat="1" ht="13.5" customHeight="1">
      <c r="A69" s="388" t="s">
        <v>781</v>
      </c>
      <c r="B69" s="387"/>
      <c r="C69" s="387"/>
      <c r="D69" s="387"/>
      <c r="E69" s="387"/>
      <c r="F69" s="389"/>
      <c r="G69" s="404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</row>
    <row r="70" spans="1:19" s="41" customFormat="1" ht="13.5" customHeight="1">
      <c r="A70" s="409" t="s">
        <v>787</v>
      </c>
      <c r="B70" s="385"/>
      <c r="C70" s="385"/>
      <c r="D70" s="385"/>
      <c r="E70" s="386"/>
      <c r="F70" s="409" t="s">
        <v>366</v>
      </c>
      <c r="G70" s="385"/>
      <c r="H70" s="385"/>
      <c r="I70" s="385"/>
      <c r="J70" s="385"/>
      <c r="K70" s="385"/>
      <c r="L70" s="385"/>
      <c r="M70" s="386"/>
      <c r="N70" s="409" t="s">
        <v>789</v>
      </c>
      <c r="O70" s="385"/>
      <c r="P70" s="385"/>
      <c r="Q70" s="386"/>
      <c r="R70" s="33">
        <v>41487</v>
      </c>
      <c r="S70" s="33" t="s">
        <v>306</v>
      </c>
    </row>
    <row r="71" spans="1:19" s="41" customFormat="1" ht="13.5" customHeight="1">
      <c r="A71" s="409" t="s">
        <v>788</v>
      </c>
      <c r="B71" s="385"/>
      <c r="C71" s="385"/>
      <c r="D71" s="385"/>
      <c r="E71" s="386"/>
      <c r="F71" s="409" t="s">
        <v>365</v>
      </c>
      <c r="G71" s="385"/>
      <c r="H71" s="385"/>
      <c r="I71" s="385"/>
      <c r="J71" s="385"/>
      <c r="K71" s="385"/>
      <c r="L71" s="385"/>
      <c r="M71" s="386"/>
      <c r="N71" s="409" t="s">
        <v>790</v>
      </c>
      <c r="O71" s="385"/>
      <c r="P71" s="385"/>
      <c r="Q71" s="386"/>
      <c r="R71" s="33">
        <v>41487</v>
      </c>
      <c r="S71" s="33" t="s">
        <v>306</v>
      </c>
    </row>
    <row r="72" spans="1:19" s="3" customFormat="1" ht="13.5" customHeight="1">
      <c r="A72" s="414"/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</row>
    <row r="73" spans="1:19" s="41" customFormat="1" ht="13.5" customHeight="1">
      <c r="A73" s="388" t="s">
        <v>810</v>
      </c>
      <c r="B73" s="387"/>
      <c r="C73" s="387"/>
      <c r="D73" s="387"/>
      <c r="E73" s="387"/>
      <c r="F73" s="389"/>
      <c r="G73" s="404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</row>
    <row r="74" spans="1:19" s="41" customFormat="1" ht="13.5" customHeight="1">
      <c r="A74" s="409" t="s">
        <v>813</v>
      </c>
      <c r="B74" s="385"/>
      <c r="C74" s="385"/>
      <c r="D74" s="385"/>
      <c r="E74" s="386"/>
      <c r="F74" s="409" t="s">
        <v>365</v>
      </c>
      <c r="G74" s="385"/>
      <c r="H74" s="385"/>
      <c r="I74" s="385"/>
      <c r="J74" s="385"/>
      <c r="K74" s="385"/>
      <c r="L74" s="385"/>
      <c r="M74" s="386"/>
      <c r="N74" s="409" t="s">
        <v>306</v>
      </c>
      <c r="O74" s="385"/>
      <c r="P74" s="385"/>
      <c r="Q74" s="386"/>
      <c r="R74" s="33">
        <v>41836</v>
      </c>
      <c r="S74" s="33" t="s">
        <v>306</v>
      </c>
    </row>
    <row r="75" spans="1:19" s="3" customFormat="1" ht="13.5" customHeight="1">
      <c r="A75" s="414"/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</row>
    <row r="76" spans="1:19" s="41" customFormat="1" ht="13.5" customHeight="1">
      <c r="A76" s="388" t="s">
        <v>169</v>
      </c>
      <c r="B76" s="387"/>
      <c r="C76" s="387"/>
      <c r="D76" s="387"/>
      <c r="E76" s="387"/>
      <c r="F76" s="389"/>
      <c r="G76" s="404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</row>
    <row r="77" spans="1:19" s="41" customFormat="1" ht="13.5" customHeight="1">
      <c r="A77" s="409" t="s">
        <v>364</v>
      </c>
      <c r="B77" s="385"/>
      <c r="C77" s="385"/>
      <c r="D77" s="385"/>
      <c r="E77" s="386"/>
      <c r="F77" s="409" t="s">
        <v>365</v>
      </c>
      <c r="G77" s="385"/>
      <c r="H77" s="385"/>
      <c r="I77" s="385"/>
      <c r="J77" s="385"/>
      <c r="K77" s="385"/>
      <c r="L77" s="385"/>
      <c r="M77" s="386"/>
      <c r="N77" s="409" t="s">
        <v>369</v>
      </c>
      <c r="O77" s="385"/>
      <c r="P77" s="385"/>
      <c r="Q77" s="386"/>
      <c r="R77" s="33">
        <v>41487</v>
      </c>
      <c r="S77" s="33" t="s">
        <v>306</v>
      </c>
    </row>
    <row r="78" spans="1:19" s="41" customFormat="1" ht="13.5" customHeight="1">
      <c r="A78" s="409" t="s">
        <v>660</v>
      </c>
      <c r="B78" s="385"/>
      <c r="C78" s="385"/>
      <c r="D78" s="385"/>
      <c r="E78" s="386"/>
      <c r="F78" s="409" t="s">
        <v>366</v>
      </c>
      <c r="G78" s="385"/>
      <c r="H78" s="385"/>
      <c r="I78" s="385"/>
      <c r="J78" s="385"/>
      <c r="K78" s="385"/>
      <c r="L78" s="385"/>
      <c r="M78" s="386"/>
      <c r="N78" s="409" t="s">
        <v>662</v>
      </c>
      <c r="O78" s="385"/>
      <c r="P78" s="385"/>
      <c r="Q78" s="386"/>
      <c r="R78" s="33">
        <v>41487</v>
      </c>
      <c r="S78" s="33" t="s">
        <v>306</v>
      </c>
    </row>
    <row r="79" spans="1:19" s="3" customFormat="1" ht="13.5" customHeight="1">
      <c r="A79" s="414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</row>
    <row r="80" spans="1:19" s="41" customFormat="1" ht="13.5" customHeight="1">
      <c r="A80" s="388" t="s">
        <v>844</v>
      </c>
      <c r="B80" s="387"/>
      <c r="C80" s="387"/>
      <c r="D80" s="387"/>
      <c r="E80" s="387"/>
      <c r="F80" s="389"/>
      <c r="G80" s="404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</row>
    <row r="81" spans="1:19" s="41" customFormat="1" ht="13.5" customHeight="1">
      <c r="A81" s="409" t="s">
        <v>845</v>
      </c>
      <c r="B81" s="385"/>
      <c r="C81" s="385"/>
      <c r="D81" s="385"/>
      <c r="E81" s="386"/>
      <c r="F81" s="409" t="s">
        <v>365</v>
      </c>
      <c r="G81" s="385"/>
      <c r="H81" s="385"/>
      <c r="I81" s="385"/>
      <c r="J81" s="385"/>
      <c r="K81" s="385"/>
      <c r="L81" s="385"/>
      <c r="M81" s="386"/>
      <c r="N81" s="409" t="s">
        <v>846</v>
      </c>
      <c r="O81" s="385"/>
      <c r="P81" s="385"/>
      <c r="Q81" s="386"/>
      <c r="R81" s="33">
        <v>41487</v>
      </c>
      <c r="S81" s="33" t="s">
        <v>306</v>
      </c>
    </row>
    <row r="82" spans="1:19" s="3" customFormat="1" ht="13.5" customHeight="1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</row>
    <row r="83" spans="1:19" s="41" customFormat="1" ht="13.5" customHeight="1">
      <c r="A83" s="388" t="s">
        <v>860</v>
      </c>
      <c r="B83" s="387"/>
      <c r="C83" s="387"/>
      <c r="D83" s="387"/>
      <c r="E83" s="387"/>
      <c r="F83" s="389"/>
      <c r="G83" s="404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</row>
    <row r="84" spans="1:19" s="41" customFormat="1" ht="13.5" customHeight="1">
      <c r="A84" s="409" t="s">
        <v>861</v>
      </c>
      <c r="B84" s="385"/>
      <c r="C84" s="385"/>
      <c r="D84" s="385"/>
      <c r="E84" s="386"/>
      <c r="F84" s="409" t="s">
        <v>366</v>
      </c>
      <c r="G84" s="385"/>
      <c r="H84" s="385"/>
      <c r="I84" s="385"/>
      <c r="J84" s="385"/>
      <c r="K84" s="385"/>
      <c r="L84" s="385"/>
      <c r="M84" s="386"/>
      <c r="N84" s="409" t="s">
        <v>846</v>
      </c>
      <c r="O84" s="385"/>
      <c r="P84" s="385"/>
      <c r="Q84" s="386"/>
      <c r="R84" s="33">
        <v>41487</v>
      </c>
      <c r="S84" s="33" t="s">
        <v>306</v>
      </c>
    </row>
    <row r="85" spans="1:19" s="41" customFormat="1" ht="13.5" customHeight="1">
      <c r="A85" s="409" t="s">
        <v>862</v>
      </c>
      <c r="B85" s="385"/>
      <c r="C85" s="385"/>
      <c r="D85" s="385"/>
      <c r="E85" s="386"/>
      <c r="F85" s="409" t="s">
        <v>572</v>
      </c>
      <c r="G85" s="385"/>
      <c r="H85" s="385"/>
      <c r="I85" s="385"/>
      <c r="J85" s="385"/>
      <c r="K85" s="385"/>
      <c r="L85" s="385"/>
      <c r="M85" s="386"/>
      <c r="N85" s="409" t="s">
        <v>864</v>
      </c>
      <c r="O85" s="385"/>
      <c r="P85" s="385"/>
      <c r="Q85" s="386"/>
      <c r="R85" s="33" t="s">
        <v>306</v>
      </c>
      <c r="S85" s="33" t="s">
        <v>306</v>
      </c>
    </row>
    <row r="86" spans="1:19" s="41" customFormat="1" ht="13.5" customHeight="1">
      <c r="A86" s="409" t="s">
        <v>610</v>
      </c>
      <c r="B86" s="385"/>
      <c r="C86" s="385"/>
      <c r="D86" s="385"/>
      <c r="E86" s="386"/>
      <c r="F86" s="409" t="s">
        <v>365</v>
      </c>
      <c r="G86" s="385"/>
      <c r="H86" s="385"/>
      <c r="I86" s="385"/>
      <c r="J86" s="385"/>
      <c r="K86" s="385"/>
      <c r="L86" s="385"/>
      <c r="M86" s="386"/>
      <c r="N86" s="409" t="s">
        <v>611</v>
      </c>
      <c r="O86" s="385"/>
      <c r="P86" s="385"/>
      <c r="Q86" s="386"/>
      <c r="R86" s="33">
        <v>41487</v>
      </c>
      <c r="S86" s="33" t="s">
        <v>306</v>
      </c>
    </row>
    <row r="87" spans="1:19" s="41" customFormat="1" ht="13.5" customHeight="1">
      <c r="A87" s="409" t="s">
        <v>863</v>
      </c>
      <c r="B87" s="385"/>
      <c r="C87" s="385"/>
      <c r="D87" s="385"/>
      <c r="E87" s="386"/>
      <c r="F87" s="409" t="s">
        <v>365</v>
      </c>
      <c r="G87" s="385"/>
      <c r="H87" s="385"/>
      <c r="I87" s="385"/>
      <c r="J87" s="385"/>
      <c r="K87" s="385"/>
      <c r="L87" s="385"/>
      <c r="M87" s="386"/>
      <c r="N87" s="409" t="s">
        <v>306</v>
      </c>
      <c r="O87" s="385"/>
      <c r="P87" s="385"/>
      <c r="Q87" s="386"/>
      <c r="R87" s="33">
        <v>41334</v>
      </c>
      <c r="S87" s="33" t="s">
        <v>306</v>
      </c>
    </row>
    <row r="88" spans="1:19" s="3" customFormat="1" ht="13.5" customHeight="1">
      <c r="A88" s="414"/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</row>
    <row r="89" spans="1:19" s="41" customFormat="1" ht="13.5" customHeight="1">
      <c r="A89" s="388" t="s">
        <v>897</v>
      </c>
      <c r="B89" s="387"/>
      <c r="C89" s="387"/>
      <c r="D89" s="387"/>
      <c r="E89" s="387"/>
      <c r="F89" s="389"/>
      <c r="G89" s="404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</row>
    <row r="90" spans="1:19" s="41" customFormat="1" ht="13.5" customHeight="1">
      <c r="A90" s="409" t="s">
        <v>898</v>
      </c>
      <c r="B90" s="385"/>
      <c r="C90" s="385"/>
      <c r="D90" s="385"/>
      <c r="E90" s="386"/>
      <c r="F90" s="409" t="s">
        <v>365</v>
      </c>
      <c r="G90" s="385"/>
      <c r="H90" s="385"/>
      <c r="I90" s="385"/>
      <c r="J90" s="385"/>
      <c r="K90" s="385"/>
      <c r="L90" s="385"/>
      <c r="M90" s="386"/>
      <c r="N90" s="409" t="s">
        <v>901</v>
      </c>
      <c r="O90" s="385"/>
      <c r="P90" s="385"/>
      <c r="Q90" s="386"/>
      <c r="R90" s="33">
        <v>41723</v>
      </c>
      <c r="S90" s="33" t="s">
        <v>306</v>
      </c>
    </row>
    <row r="91" spans="1:19" s="41" customFormat="1" ht="13.5" customHeight="1">
      <c r="A91" s="409" t="s">
        <v>899</v>
      </c>
      <c r="B91" s="385"/>
      <c r="C91" s="385"/>
      <c r="D91" s="385"/>
      <c r="E91" s="386"/>
      <c r="F91" s="409" t="s">
        <v>366</v>
      </c>
      <c r="G91" s="385"/>
      <c r="H91" s="385"/>
      <c r="I91" s="385"/>
      <c r="J91" s="385"/>
      <c r="K91" s="385"/>
      <c r="L91" s="385"/>
      <c r="M91" s="386"/>
      <c r="N91" s="409" t="s">
        <v>902</v>
      </c>
      <c r="O91" s="385"/>
      <c r="P91" s="385"/>
      <c r="Q91" s="386"/>
      <c r="R91" s="33">
        <v>41723</v>
      </c>
      <c r="S91" s="33" t="s">
        <v>306</v>
      </c>
    </row>
    <row r="92" spans="1:19" s="41" customFormat="1" ht="13.5" customHeight="1">
      <c r="A92" s="409" t="s">
        <v>900</v>
      </c>
      <c r="B92" s="385"/>
      <c r="C92" s="385"/>
      <c r="D92" s="385"/>
      <c r="E92" s="386"/>
      <c r="F92" s="409" t="s">
        <v>366</v>
      </c>
      <c r="G92" s="385"/>
      <c r="H92" s="385"/>
      <c r="I92" s="385"/>
      <c r="J92" s="385"/>
      <c r="K92" s="385"/>
      <c r="L92" s="385"/>
      <c r="M92" s="386"/>
      <c r="N92" s="409" t="s">
        <v>903</v>
      </c>
      <c r="O92" s="385"/>
      <c r="P92" s="385"/>
      <c r="Q92" s="386"/>
      <c r="R92" s="33">
        <v>41723</v>
      </c>
      <c r="S92" s="33" t="s">
        <v>306</v>
      </c>
    </row>
    <row r="93" spans="1:19" s="3" customFormat="1" ht="13.5" customHeight="1">
      <c r="A93" s="414"/>
      <c r="B93" s="414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</row>
    <row r="94" spans="1:19" s="41" customFormat="1" ht="13.5" customHeight="1">
      <c r="A94" s="388" t="s">
        <v>921</v>
      </c>
      <c r="B94" s="387"/>
      <c r="C94" s="387"/>
      <c r="D94" s="387"/>
      <c r="E94" s="387"/>
      <c r="F94" s="389"/>
      <c r="G94" s="404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</row>
    <row r="95" spans="1:19" s="41" customFormat="1" ht="13.5" customHeight="1">
      <c r="A95" s="409" t="s">
        <v>787</v>
      </c>
      <c r="B95" s="385"/>
      <c r="C95" s="385"/>
      <c r="D95" s="385"/>
      <c r="E95" s="386"/>
      <c r="F95" s="409" t="s">
        <v>365</v>
      </c>
      <c r="G95" s="385"/>
      <c r="H95" s="385"/>
      <c r="I95" s="385"/>
      <c r="J95" s="385"/>
      <c r="K95" s="385"/>
      <c r="L95" s="385"/>
      <c r="M95" s="386"/>
      <c r="N95" s="409" t="s">
        <v>789</v>
      </c>
      <c r="O95" s="385"/>
      <c r="P95" s="385"/>
      <c r="Q95" s="386"/>
      <c r="R95" s="33">
        <v>41487</v>
      </c>
      <c r="S95" s="33" t="s">
        <v>306</v>
      </c>
    </row>
    <row r="96" spans="1:19" s="3" customFormat="1" ht="13.5" customHeight="1">
      <c r="A96" s="414"/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</row>
    <row r="97" spans="1:19" s="41" customFormat="1" ht="13.5" customHeight="1">
      <c r="A97" s="388" t="s">
        <v>949</v>
      </c>
      <c r="B97" s="387"/>
      <c r="C97" s="387"/>
      <c r="D97" s="387"/>
      <c r="E97" s="387"/>
      <c r="F97" s="389"/>
      <c r="G97" s="404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</row>
    <row r="98" spans="1:19" s="41" customFormat="1" ht="13.5" customHeight="1">
      <c r="A98" s="409" t="s">
        <v>813</v>
      </c>
      <c r="B98" s="385"/>
      <c r="C98" s="385"/>
      <c r="D98" s="385"/>
      <c r="E98" s="386"/>
      <c r="F98" s="409" t="s">
        <v>366</v>
      </c>
      <c r="G98" s="385"/>
      <c r="H98" s="385"/>
      <c r="I98" s="385"/>
      <c r="J98" s="385"/>
      <c r="K98" s="385"/>
      <c r="L98" s="385"/>
      <c r="M98" s="386"/>
      <c r="N98" s="409" t="s">
        <v>961</v>
      </c>
      <c r="O98" s="385"/>
      <c r="P98" s="385"/>
      <c r="Q98" s="386"/>
      <c r="R98" s="33">
        <v>41487</v>
      </c>
      <c r="S98" s="33" t="s">
        <v>306</v>
      </c>
    </row>
    <row r="99" spans="1:19" s="3" customFormat="1" ht="13.5" customHeight="1">
      <c r="A99" s="414"/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</row>
    <row r="100" spans="1:19" s="41" customFormat="1" ht="13.5" customHeight="1">
      <c r="A100" s="388" t="s">
        <v>174</v>
      </c>
      <c r="B100" s="387"/>
      <c r="C100" s="387"/>
      <c r="D100" s="387"/>
      <c r="E100" s="387"/>
      <c r="F100" s="389"/>
      <c r="G100" s="404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</row>
    <row r="101" spans="1:19" s="41" customFormat="1" ht="13.5" customHeight="1">
      <c r="A101" s="409" t="s">
        <v>711</v>
      </c>
      <c r="B101" s="385"/>
      <c r="C101" s="385"/>
      <c r="D101" s="385"/>
      <c r="E101" s="386"/>
      <c r="F101" s="409" t="s">
        <v>365</v>
      </c>
      <c r="G101" s="385"/>
      <c r="H101" s="385"/>
      <c r="I101" s="385"/>
      <c r="J101" s="385"/>
      <c r="K101" s="385"/>
      <c r="L101" s="385"/>
      <c r="M101" s="386"/>
      <c r="N101" s="409" t="s">
        <v>714</v>
      </c>
      <c r="O101" s="385"/>
      <c r="P101" s="385"/>
      <c r="Q101" s="386"/>
      <c r="R101" s="33">
        <v>41487</v>
      </c>
      <c r="S101" s="33" t="s">
        <v>306</v>
      </c>
    </row>
    <row r="102" spans="1:19" s="41" customFormat="1" ht="13.5" customHeight="1">
      <c r="A102" s="409" t="s">
        <v>710</v>
      </c>
      <c r="B102" s="385"/>
      <c r="C102" s="385"/>
      <c r="D102" s="385"/>
      <c r="E102" s="386"/>
      <c r="F102" s="409" t="s">
        <v>366</v>
      </c>
      <c r="G102" s="385"/>
      <c r="H102" s="385"/>
      <c r="I102" s="385"/>
      <c r="J102" s="385"/>
      <c r="K102" s="385"/>
      <c r="L102" s="385"/>
      <c r="M102" s="386"/>
      <c r="N102" s="409" t="s">
        <v>713</v>
      </c>
      <c r="O102" s="385"/>
      <c r="P102" s="385"/>
      <c r="Q102" s="386"/>
      <c r="R102" s="33">
        <v>41487</v>
      </c>
      <c r="S102" s="33" t="s">
        <v>306</v>
      </c>
    </row>
    <row r="103" spans="1:19" s="3" customFormat="1" ht="13.5" customHeight="1">
      <c r="A103" s="414"/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</row>
    <row r="104" spans="1:19" s="41" customFormat="1" ht="13.5" customHeight="1">
      <c r="A104" s="388" t="s">
        <v>176</v>
      </c>
      <c r="B104" s="387"/>
      <c r="C104" s="387"/>
      <c r="D104" s="387"/>
      <c r="E104" s="387"/>
      <c r="F104" s="389"/>
      <c r="G104" s="404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</row>
    <row r="105" spans="1:19" s="41" customFormat="1" ht="13.5" customHeight="1">
      <c r="A105" s="409" t="s">
        <v>996</v>
      </c>
      <c r="B105" s="385"/>
      <c r="C105" s="385"/>
      <c r="D105" s="385"/>
      <c r="E105" s="386"/>
      <c r="F105" s="409" t="s">
        <v>365</v>
      </c>
      <c r="G105" s="385"/>
      <c r="H105" s="385"/>
      <c r="I105" s="385"/>
      <c r="J105" s="385"/>
      <c r="K105" s="385"/>
      <c r="L105" s="385"/>
      <c r="M105" s="386"/>
      <c r="N105" s="409" t="s">
        <v>997</v>
      </c>
      <c r="O105" s="385"/>
      <c r="P105" s="385"/>
      <c r="Q105" s="386"/>
      <c r="R105" s="33">
        <v>41487</v>
      </c>
      <c r="S105" s="33" t="s">
        <v>306</v>
      </c>
    </row>
    <row r="106" spans="1:19" s="3" customFormat="1" ht="13.5" customHeight="1">
      <c r="A106" s="414"/>
      <c r="B106" s="414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</row>
    <row r="107" spans="1:19" s="41" customFormat="1" ht="13.5" customHeight="1">
      <c r="A107" s="388" t="s">
        <v>1022</v>
      </c>
      <c r="B107" s="387"/>
      <c r="C107" s="387"/>
      <c r="D107" s="387"/>
      <c r="E107" s="387"/>
      <c r="F107" s="389"/>
      <c r="G107" s="404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</row>
    <row r="108" spans="1:19" s="41" customFormat="1" ht="13.5" customHeight="1">
      <c r="A108" s="409" t="s">
        <v>1029</v>
      </c>
      <c r="B108" s="385"/>
      <c r="C108" s="385"/>
      <c r="D108" s="385"/>
      <c r="E108" s="386"/>
      <c r="F108" s="409" t="s">
        <v>1031</v>
      </c>
      <c r="G108" s="385"/>
      <c r="H108" s="385"/>
      <c r="I108" s="385"/>
      <c r="J108" s="385"/>
      <c r="K108" s="385"/>
      <c r="L108" s="385"/>
      <c r="M108" s="386"/>
      <c r="N108" s="409" t="s">
        <v>306</v>
      </c>
      <c r="O108" s="385"/>
      <c r="P108" s="385"/>
      <c r="Q108" s="386"/>
      <c r="R108" s="33" t="s">
        <v>306</v>
      </c>
      <c r="S108" s="33" t="s">
        <v>306</v>
      </c>
    </row>
    <row r="109" spans="1:19" s="41" customFormat="1" ht="13.5" customHeight="1">
      <c r="A109" s="409" t="s">
        <v>687</v>
      </c>
      <c r="B109" s="385"/>
      <c r="C109" s="385"/>
      <c r="D109" s="385"/>
      <c r="E109" s="386"/>
      <c r="F109" s="409" t="s">
        <v>365</v>
      </c>
      <c r="G109" s="385"/>
      <c r="H109" s="385"/>
      <c r="I109" s="385"/>
      <c r="J109" s="385"/>
      <c r="K109" s="385"/>
      <c r="L109" s="385"/>
      <c r="M109" s="386"/>
      <c r="N109" s="409" t="s">
        <v>689</v>
      </c>
      <c r="O109" s="385"/>
      <c r="P109" s="385"/>
      <c r="Q109" s="386"/>
      <c r="R109" s="33">
        <v>41487</v>
      </c>
      <c r="S109" s="33" t="s">
        <v>306</v>
      </c>
    </row>
    <row r="110" spans="1:19" s="41" customFormat="1" ht="13.5" customHeight="1">
      <c r="A110" s="409" t="s">
        <v>1030</v>
      </c>
      <c r="B110" s="385"/>
      <c r="C110" s="385"/>
      <c r="D110" s="385"/>
      <c r="E110" s="386"/>
      <c r="F110" s="409" t="s">
        <v>365</v>
      </c>
      <c r="G110" s="385"/>
      <c r="H110" s="385"/>
      <c r="I110" s="385"/>
      <c r="J110" s="385"/>
      <c r="K110" s="385"/>
      <c r="L110" s="385"/>
      <c r="M110" s="386"/>
      <c r="N110" s="409" t="s">
        <v>1032</v>
      </c>
      <c r="O110" s="385"/>
      <c r="P110" s="385"/>
      <c r="Q110" s="386"/>
      <c r="R110" s="33">
        <v>40499</v>
      </c>
      <c r="S110" s="33" t="s">
        <v>306</v>
      </c>
    </row>
  </sheetData>
  <sheetProtection password="CEFE" sheet="1"/>
  <mergeCells count="246">
    <mergeCell ref="A6:E6"/>
    <mergeCell ref="F6:M6"/>
    <mergeCell ref="A7:S7"/>
    <mergeCell ref="A11:E11"/>
    <mergeCell ref="F11:M11"/>
    <mergeCell ref="N11:Q11"/>
    <mergeCell ref="A8:F8"/>
    <mergeCell ref="G8:S8"/>
    <mergeCell ref="A10:E10"/>
    <mergeCell ref="F10:M10"/>
    <mergeCell ref="A1:S1"/>
    <mergeCell ref="A2:S2"/>
    <mergeCell ref="A3:D3"/>
    <mergeCell ref="N6:Q6"/>
    <mergeCell ref="Q3:R3"/>
    <mergeCell ref="A9:E9"/>
    <mergeCell ref="F9:M9"/>
    <mergeCell ref="N9:Q9"/>
    <mergeCell ref="E3:P3"/>
    <mergeCell ref="A4:S5"/>
    <mergeCell ref="N10:Q10"/>
    <mergeCell ref="A12:S12"/>
    <mergeCell ref="A14:E14"/>
    <mergeCell ref="F14:M14"/>
    <mergeCell ref="N14:Q14"/>
    <mergeCell ref="A13:F13"/>
    <mergeCell ref="G13:S13"/>
    <mergeCell ref="A15:S15"/>
    <mergeCell ref="A17:E17"/>
    <mergeCell ref="F17:M17"/>
    <mergeCell ref="N17:Q17"/>
    <mergeCell ref="A18:E18"/>
    <mergeCell ref="F18:M18"/>
    <mergeCell ref="N18:Q18"/>
    <mergeCell ref="A19:S19"/>
    <mergeCell ref="A21:E21"/>
    <mergeCell ref="F21:M21"/>
    <mergeCell ref="N21:Q21"/>
    <mergeCell ref="A16:F16"/>
    <mergeCell ref="G16:S16"/>
    <mergeCell ref="A20:F20"/>
    <mergeCell ref="G20:S20"/>
    <mergeCell ref="A26:E26"/>
    <mergeCell ref="F26:M26"/>
    <mergeCell ref="N26:Q26"/>
    <mergeCell ref="A27:E27"/>
    <mergeCell ref="F27:M27"/>
    <mergeCell ref="N27:Q27"/>
    <mergeCell ref="A22:S22"/>
    <mergeCell ref="A24:E24"/>
    <mergeCell ref="F24:M24"/>
    <mergeCell ref="N24:Q24"/>
    <mergeCell ref="A25:E25"/>
    <mergeCell ref="F25:M25"/>
    <mergeCell ref="N25:Q25"/>
    <mergeCell ref="A23:F23"/>
    <mergeCell ref="G23:S23"/>
    <mergeCell ref="A33:E33"/>
    <mergeCell ref="F33:M33"/>
    <mergeCell ref="N33:Q33"/>
    <mergeCell ref="A30:F30"/>
    <mergeCell ref="G30:S30"/>
    <mergeCell ref="N28:Q28"/>
    <mergeCell ref="A28:E28"/>
    <mergeCell ref="F28:M28"/>
    <mergeCell ref="A29:S29"/>
    <mergeCell ref="A31:E31"/>
    <mergeCell ref="F31:M31"/>
    <mergeCell ref="N31:Q31"/>
    <mergeCell ref="A32:E32"/>
    <mergeCell ref="F32:M32"/>
    <mergeCell ref="N32:Q32"/>
    <mergeCell ref="G40:S40"/>
    <mergeCell ref="A34:S34"/>
    <mergeCell ref="A36:E36"/>
    <mergeCell ref="F36:M36"/>
    <mergeCell ref="N36:Q36"/>
    <mergeCell ref="A37:E37"/>
    <mergeCell ref="N38:Q38"/>
    <mergeCell ref="A35:F35"/>
    <mergeCell ref="G35:S35"/>
    <mergeCell ref="F37:M37"/>
    <mergeCell ref="N37:Q37"/>
    <mergeCell ref="A38:E38"/>
    <mergeCell ref="F38:M38"/>
    <mergeCell ref="A44:F44"/>
    <mergeCell ref="G44:S44"/>
    <mergeCell ref="A39:S39"/>
    <mergeCell ref="A41:E41"/>
    <mergeCell ref="F41:M41"/>
    <mergeCell ref="N41:Q41"/>
    <mergeCell ref="A42:E42"/>
    <mergeCell ref="F42:M42"/>
    <mergeCell ref="N42:Q42"/>
    <mergeCell ref="A40:F40"/>
    <mergeCell ref="A47:E47"/>
    <mergeCell ref="F47:M47"/>
    <mergeCell ref="N47:Q47"/>
    <mergeCell ref="A43:S43"/>
    <mergeCell ref="A45:E45"/>
    <mergeCell ref="F45:M45"/>
    <mergeCell ref="N45:Q45"/>
    <mergeCell ref="A46:E46"/>
    <mergeCell ref="F46:M46"/>
    <mergeCell ref="N46:Q46"/>
    <mergeCell ref="A54:F54"/>
    <mergeCell ref="G54:S54"/>
    <mergeCell ref="A52:E52"/>
    <mergeCell ref="F52:M52"/>
    <mergeCell ref="N52:Q52"/>
    <mergeCell ref="A49:F49"/>
    <mergeCell ref="G49:S49"/>
    <mergeCell ref="A48:S48"/>
    <mergeCell ref="A50:E50"/>
    <mergeCell ref="F50:M50"/>
    <mergeCell ref="N50:Q50"/>
    <mergeCell ref="A51:E51"/>
    <mergeCell ref="F51:M51"/>
    <mergeCell ref="N51:Q51"/>
    <mergeCell ref="A58:F58"/>
    <mergeCell ref="G58:S58"/>
    <mergeCell ref="A53:S53"/>
    <mergeCell ref="A55:E55"/>
    <mergeCell ref="F55:M55"/>
    <mergeCell ref="N55:Q55"/>
    <mergeCell ref="A56:E56"/>
    <mergeCell ref="F56:M56"/>
    <mergeCell ref="A57:S57"/>
    <mergeCell ref="N56:Q56"/>
    <mergeCell ref="A59:E59"/>
    <mergeCell ref="F59:M59"/>
    <mergeCell ref="N59:Q59"/>
    <mergeCell ref="A60:E60"/>
    <mergeCell ref="F60:M60"/>
    <mergeCell ref="N60:Q60"/>
    <mergeCell ref="A61:S61"/>
    <mergeCell ref="A63:E63"/>
    <mergeCell ref="F63:M63"/>
    <mergeCell ref="N63:Q63"/>
    <mergeCell ref="A64:E64"/>
    <mergeCell ref="F64:M64"/>
    <mergeCell ref="N64:Q64"/>
    <mergeCell ref="A65:S65"/>
    <mergeCell ref="A67:E67"/>
    <mergeCell ref="F67:M67"/>
    <mergeCell ref="N67:Q67"/>
    <mergeCell ref="A62:F62"/>
    <mergeCell ref="G62:S62"/>
    <mergeCell ref="A66:F66"/>
    <mergeCell ref="G66:S66"/>
    <mergeCell ref="A76:F76"/>
    <mergeCell ref="A68:S68"/>
    <mergeCell ref="A70:E70"/>
    <mergeCell ref="F70:M70"/>
    <mergeCell ref="N70:Q70"/>
    <mergeCell ref="A71:E71"/>
    <mergeCell ref="F71:M71"/>
    <mergeCell ref="N71:Q71"/>
    <mergeCell ref="A72:S72"/>
    <mergeCell ref="A74:E74"/>
    <mergeCell ref="F74:M74"/>
    <mergeCell ref="N74:Q74"/>
    <mergeCell ref="A69:F69"/>
    <mergeCell ref="G69:S69"/>
    <mergeCell ref="A73:F73"/>
    <mergeCell ref="G73:S73"/>
    <mergeCell ref="G76:S76"/>
    <mergeCell ref="A80:F80"/>
    <mergeCell ref="G80:S80"/>
    <mergeCell ref="A75:S75"/>
    <mergeCell ref="A77:E77"/>
    <mergeCell ref="F77:M77"/>
    <mergeCell ref="N77:Q77"/>
    <mergeCell ref="A78:E78"/>
    <mergeCell ref="F78:M78"/>
    <mergeCell ref="N78:Q78"/>
    <mergeCell ref="N86:Q86"/>
    <mergeCell ref="A83:F83"/>
    <mergeCell ref="G83:S83"/>
    <mergeCell ref="A79:S79"/>
    <mergeCell ref="A81:E81"/>
    <mergeCell ref="F81:M81"/>
    <mergeCell ref="N81:Q81"/>
    <mergeCell ref="N92:Q92"/>
    <mergeCell ref="A82:S82"/>
    <mergeCell ref="A84:E84"/>
    <mergeCell ref="F84:M84"/>
    <mergeCell ref="N84:Q84"/>
    <mergeCell ref="A85:E85"/>
    <mergeCell ref="F85:M85"/>
    <mergeCell ref="N85:Q85"/>
    <mergeCell ref="A86:E86"/>
    <mergeCell ref="F86:M86"/>
    <mergeCell ref="A88:S88"/>
    <mergeCell ref="A90:E90"/>
    <mergeCell ref="F90:M90"/>
    <mergeCell ref="N90:Q90"/>
    <mergeCell ref="A91:E91"/>
    <mergeCell ref="F91:M91"/>
    <mergeCell ref="N91:Q91"/>
    <mergeCell ref="A93:S93"/>
    <mergeCell ref="A95:E95"/>
    <mergeCell ref="F95:M95"/>
    <mergeCell ref="N95:Q95"/>
    <mergeCell ref="A89:F89"/>
    <mergeCell ref="G89:S89"/>
    <mergeCell ref="A94:F94"/>
    <mergeCell ref="G94:S94"/>
    <mergeCell ref="A92:E92"/>
    <mergeCell ref="F92:M92"/>
    <mergeCell ref="A97:F97"/>
    <mergeCell ref="G97:S97"/>
    <mergeCell ref="A100:F100"/>
    <mergeCell ref="G100:S100"/>
    <mergeCell ref="A96:S96"/>
    <mergeCell ref="A98:E98"/>
    <mergeCell ref="F98:M98"/>
    <mergeCell ref="N98:Q98"/>
    <mergeCell ref="A110:E110"/>
    <mergeCell ref="F110:M110"/>
    <mergeCell ref="N110:Q110"/>
    <mergeCell ref="A103:S103"/>
    <mergeCell ref="A105:E105"/>
    <mergeCell ref="F105:M105"/>
    <mergeCell ref="N105:Q105"/>
    <mergeCell ref="A104:F104"/>
    <mergeCell ref="G104:S104"/>
    <mergeCell ref="A108:E108"/>
    <mergeCell ref="A109:E109"/>
    <mergeCell ref="F109:M109"/>
    <mergeCell ref="N109:Q109"/>
    <mergeCell ref="A87:E87"/>
    <mergeCell ref="F87:M87"/>
    <mergeCell ref="N87:Q87"/>
    <mergeCell ref="A107:F107"/>
    <mergeCell ref="G107:S107"/>
    <mergeCell ref="A102:E102"/>
    <mergeCell ref="F102:M102"/>
    <mergeCell ref="A106:S106"/>
    <mergeCell ref="A99:S99"/>
    <mergeCell ref="A101:E101"/>
    <mergeCell ref="F101:M101"/>
    <mergeCell ref="N101:Q101"/>
    <mergeCell ref="F108:M108"/>
    <mergeCell ref="N108:Q108"/>
    <mergeCell ref="N102:Q10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91" t="s">
        <v>298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3.5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3.5" thickBot="1">
      <c r="A3" s="395" t="s">
        <v>11</v>
      </c>
      <c r="B3" s="396"/>
      <c r="C3" s="396"/>
      <c r="D3" s="397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34" t="s">
        <v>74</v>
      </c>
      <c r="S3" s="55" t="s">
        <v>301</v>
      </c>
    </row>
    <row r="4" spans="1:19" s="1" customFormat="1" ht="12.7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s="7" customFormat="1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1:19" ht="13.5" thickBot="1">
      <c r="A6" s="411" t="s">
        <v>12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3"/>
      <c r="M6" s="411" t="s">
        <v>17</v>
      </c>
      <c r="N6" s="412"/>
      <c r="O6" s="412"/>
      <c r="P6" s="412"/>
      <c r="Q6" s="413"/>
      <c r="R6" s="31" t="s">
        <v>19</v>
      </c>
      <c r="S6" s="29" t="s">
        <v>23</v>
      </c>
    </row>
    <row r="7" spans="1:19" ht="12.75">
      <c r="A7" s="421"/>
      <c r="B7" s="421"/>
      <c r="C7" s="421"/>
      <c r="D7" s="421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41" customFormat="1" ht="11.25">
      <c r="A8" s="405" t="s">
        <v>153</v>
      </c>
      <c r="B8" s="406"/>
      <c r="C8" s="406"/>
      <c r="D8" s="417"/>
      <c r="E8" s="404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</row>
    <row r="9" spans="1:19" s="3" customFormat="1" ht="13.5" customHeight="1">
      <c r="A9" s="418" t="s">
        <v>319</v>
      </c>
      <c r="B9" s="418"/>
      <c r="C9" s="418"/>
      <c r="D9" s="418"/>
      <c r="E9" s="419"/>
      <c r="F9" s="419"/>
      <c r="G9" s="419"/>
      <c r="H9" s="419"/>
      <c r="I9" s="419"/>
      <c r="J9" s="419"/>
      <c r="K9" s="419"/>
      <c r="L9" s="419"/>
      <c r="M9" s="419" t="s">
        <v>320</v>
      </c>
      <c r="N9" s="419"/>
      <c r="O9" s="419"/>
      <c r="P9" s="419"/>
      <c r="Q9" s="419"/>
      <c r="R9" s="111">
        <v>41796</v>
      </c>
      <c r="S9" s="111" t="s">
        <v>306</v>
      </c>
    </row>
    <row r="10" spans="1:19" s="3" customFormat="1" ht="11.25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</row>
    <row r="11" spans="1:19" s="41" customFormat="1" ht="11.25">
      <c r="A11" s="405" t="s">
        <v>155</v>
      </c>
      <c r="B11" s="406"/>
      <c r="C11" s="406"/>
      <c r="D11" s="417"/>
      <c r="E11" s="404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</row>
    <row r="12" spans="1:19" s="3" customFormat="1" ht="13.5" customHeight="1">
      <c r="A12" s="418" t="s">
        <v>370</v>
      </c>
      <c r="B12" s="418"/>
      <c r="C12" s="418"/>
      <c r="D12" s="418"/>
      <c r="E12" s="419"/>
      <c r="F12" s="419"/>
      <c r="G12" s="419"/>
      <c r="H12" s="419"/>
      <c r="I12" s="419"/>
      <c r="J12" s="419"/>
      <c r="K12" s="419"/>
      <c r="L12" s="419"/>
      <c r="M12" s="419" t="s">
        <v>371</v>
      </c>
      <c r="N12" s="419"/>
      <c r="O12" s="419"/>
      <c r="P12" s="419"/>
      <c r="Q12" s="419"/>
      <c r="R12" s="111">
        <v>41848</v>
      </c>
      <c r="S12" s="111" t="s">
        <v>306</v>
      </c>
    </row>
    <row r="13" spans="1:19" s="3" customFormat="1" ht="11.25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</row>
    <row r="14" spans="1:19" s="41" customFormat="1" ht="11.25">
      <c r="A14" s="405" t="s">
        <v>162</v>
      </c>
      <c r="B14" s="406"/>
      <c r="C14" s="406"/>
      <c r="D14" s="417"/>
      <c r="E14" s="404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</row>
    <row r="15" spans="1:19" s="3" customFormat="1" ht="13.5" customHeight="1">
      <c r="A15" s="418" t="s">
        <v>414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 t="s">
        <v>416</v>
      </c>
      <c r="N15" s="418"/>
      <c r="O15" s="418"/>
      <c r="P15" s="418"/>
      <c r="Q15" s="418"/>
      <c r="R15" s="33">
        <v>39965</v>
      </c>
      <c r="S15" s="33">
        <v>41927</v>
      </c>
    </row>
    <row r="16" spans="1:19" s="3" customFormat="1" ht="13.5" customHeight="1">
      <c r="A16" s="418" t="s">
        <v>415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 t="s">
        <v>417</v>
      </c>
      <c r="N16" s="418"/>
      <c r="O16" s="418"/>
      <c r="P16" s="418"/>
      <c r="Q16" s="418"/>
      <c r="R16" s="33">
        <v>40252</v>
      </c>
      <c r="S16" s="33">
        <v>41851</v>
      </c>
    </row>
    <row r="17" spans="1:19" s="3" customFormat="1" ht="11.25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</row>
    <row r="18" spans="1:19" s="41" customFormat="1" ht="11.25">
      <c r="A18" s="405" t="s">
        <v>164</v>
      </c>
      <c r="B18" s="406"/>
      <c r="C18" s="406"/>
      <c r="D18" s="417"/>
      <c r="E18" s="404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</row>
    <row r="19" spans="1:19" s="3" customFormat="1" ht="13.5" customHeight="1">
      <c r="A19" s="418" t="s">
        <v>495</v>
      </c>
      <c r="B19" s="418"/>
      <c r="C19" s="418"/>
      <c r="D19" s="418"/>
      <c r="E19" s="419"/>
      <c r="F19" s="419"/>
      <c r="G19" s="419"/>
      <c r="H19" s="419"/>
      <c r="I19" s="419"/>
      <c r="J19" s="419"/>
      <c r="K19" s="419"/>
      <c r="L19" s="419"/>
      <c r="M19" s="419" t="s">
        <v>496</v>
      </c>
      <c r="N19" s="419"/>
      <c r="O19" s="419"/>
      <c r="P19" s="419"/>
      <c r="Q19" s="419"/>
      <c r="R19" s="111">
        <v>40308</v>
      </c>
      <c r="S19" s="111" t="s">
        <v>306</v>
      </c>
    </row>
    <row r="20" spans="1:19" s="3" customFormat="1" ht="11.25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</row>
    <row r="21" spans="1:19" s="41" customFormat="1" ht="11.25">
      <c r="A21" s="405" t="s">
        <v>523</v>
      </c>
      <c r="B21" s="406"/>
      <c r="C21" s="406"/>
      <c r="D21" s="417"/>
      <c r="E21" s="404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</row>
    <row r="22" spans="1:19" s="3" customFormat="1" ht="13.5" customHeight="1">
      <c r="A22" s="418" t="s">
        <v>534</v>
      </c>
      <c r="B22" s="418"/>
      <c r="C22" s="418"/>
      <c r="D22" s="418"/>
      <c r="E22" s="419"/>
      <c r="F22" s="419"/>
      <c r="G22" s="419"/>
      <c r="H22" s="419"/>
      <c r="I22" s="419"/>
      <c r="J22" s="419"/>
      <c r="K22" s="419"/>
      <c r="L22" s="419"/>
      <c r="M22" s="419" t="s">
        <v>306</v>
      </c>
      <c r="N22" s="419"/>
      <c r="O22" s="419"/>
      <c r="P22" s="419"/>
      <c r="Q22" s="419"/>
      <c r="R22" s="111">
        <v>39904</v>
      </c>
      <c r="S22" s="111" t="s">
        <v>306</v>
      </c>
    </row>
    <row r="23" spans="1:19" s="3" customFormat="1" ht="11.2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</row>
    <row r="24" spans="1:19" s="41" customFormat="1" ht="11.25">
      <c r="A24" s="405" t="s">
        <v>566</v>
      </c>
      <c r="B24" s="406"/>
      <c r="C24" s="406"/>
      <c r="D24" s="417"/>
      <c r="E24" s="404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</row>
    <row r="25" spans="1:19" s="3" customFormat="1" ht="13.5" customHeight="1">
      <c r="A25" s="418" t="s">
        <v>574</v>
      </c>
      <c r="B25" s="418"/>
      <c r="C25" s="418"/>
      <c r="D25" s="418"/>
      <c r="E25" s="419"/>
      <c r="F25" s="419"/>
      <c r="G25" s="419"/>
      <c r="H25" s="419"/>
      <c r="I25" s="419"/>
      <c r="J25" s="419"/>
      <c r="K25" s="419"/>
      <c r="L25" s="419"/>
      <c r="M25" s="419" t="s">
        <v>576</v>
      </c>
      <c r="N25" s="419"/>
      <c r="O25" s="419"/>
      <c r="P25" s="419"/>
      <c r="Q25" s="419"/>
      <c r="R25" s="111">
        <v>40995</v>
      </c>
      <c r="S25" s="111" t="s">
        <v>306</v>
      </c>
    </row>
    <row r="26" spans="1:19" s="3" customFormat="1" ht="13.5" customHeight="1">
      <c r="A26" s="418" t="s">
        <v>575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 t="s">
        <v>306</v>
      </c>
      <c r="N26" s="418"/>
      <c r="O26" s="418"/>
      <c r="P26" s="418"/>
      <c r="Q26" s="418"/>
      <c r="R26" s="33">
        <v>41771</v>
      </c>
      <c r="S26" s="33" t="s">
        <v>306</v>
      </c>
    </row>
    <row r="27" spans="1:19" s="3" customFormat="1" ht="11.25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</row>
    <row r="28" spans="1:19" s="41" customFormat="1" ht="11.25">
      <c r="A28" s="405" t="s">
        <v>167</v>
      </c>
      <c r="B28" s="406"/>
      <c r="C28" s="406"/>
      <c r="D28" s="417"/>
      <c r="E28" s="404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</row>
    <row r="29" spans="1:19" s="3" customFormat="1" ht="13.5" customHeight="1">
      <c r="A29" s="418" t="s">
        <v>644</v>
      </c>
      <c r="B29" s="418"/>
      <c r="C29" s="418"/>
      <c r="D29" s="418"/>
      <c r="E29" s="419"/>
      <c r="F29" s="419"/>
      <c r="G29" s="419"/>
      <c r="H29" s="419"/>
      <c r="I29" s="419"/>
      <c r="J29" s="419"/>
      <c r="K29" s="419"/>
      <c r="L29" s="419"/>
      <c r="M29" s="419" t="s">
        <v>645</v>
      </c>
      <c r="N29" s="419"/>
      <c r="O29" s="419"/>
      <c r="P29" s="419"/>
      <c r="Q29" s="419"/>
      <c r="R29" s="111">
        <v>41360</v>
      </c>
      <c r="S29" s="111" t="s">
        <v>306</v>
      </c>
    </row>
    <row r="30" spans="1:19" s="3" customFormat="1" ht="11.25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</row>
    <row r="31" spans="1:19" s="41" customFormat="1" ht="11.25">
      <c r="A31" s="405" t="s">
        <v>705</v>
      </c>
      <c r="B31" s="406"/>
      <c r="C31" s="406"/>
      <c r="D31" s="417"/>
      <c r="E31" s="404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</row>
    <row r="32" spans="1:19" s="3" customFormat="1" ht="13.5" customHeight="1">
      <c r="A32" s="418" t="s">
        <v>715</v>
      </c>
      <c r="B32" s="418"/>
      <c r="C32" s="418"/>
      <c r="D32" s="418"/>
      <c r="E32" s="419"/>
      <c r="F32" s="419"/>
      <c r="G32" s="419"/>
      <c r="H32" s="419"/>
      <c r="I32" s="419"/>
      <c r="J32" s="419"/>
      <c r="K32" s="419"/>
      <c r="L32" s="419"/>
      <c r="M32" s="419" t="s">
        <v>306</v>
      </c>
      <c r="N32" s="419"/>
      <c r="O32" s="419"/>
      <c r="P32" s="419"/>
      <c r="Q32" s="419"/>
      <c r="R32" s="111" t="s">
        <v>306</v>
      </c>
      <c r="S32" s="111" t="s">
        <v>306</v>
      </c>
    </row>
    <row r="33" spans="1:19" s="3" customFormat="1" ht="11.25">
      <c r="A33" s="414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</row>
    <row r="34" spans="1:19" s="41" customFormat="1" ht="11.25">
      <c r="A34" s="405" t="s">
        <v>168</v>
      </c>
      <c r="B34" s="406"/>
      <c r="C34" s="406"/>
      <c r="D34" s="417"/>
      <c r="E34" s="404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</row>
    <row r="35" spans="1:19" s="3" customFormat="1" ht="13.5" customHeight="1">
      <c r="A35" s="418" t="s">
        <v>741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 t="s">
        <v>743</v>
      </c>
      <c r="N35" s="418"/>
      <c r="O35" s="418"/>
      <c r="P35" s="418"/>
      <c r="Q35" s="418"/>
      <c r="R35" s="33">
        <v>40995</v>
      </c>
      <c r="S35" s="33" t="s">
        <v>306</v>
      </c>
    </row>
    <row r="36" spans="1:19" s="3" customFormat="1" ht="13.5" customHeight="1">
      <c r="A36" s="420" t="s">
        <v>742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 t="s">
        <v>744</v>
      </c>
      <c r="N36" s="420"/>
      <c r="O36" s="420"/>
      <c r="P36" s="420"/>
      <c r="Q36" s="420"/>
      <c r="R36" s="33">
        <v>40995</v>
      </c>
      <c r="S36" s="33" t="s">
        <v>306</v>
      </c>
    </row>
    <row r="37" spans="1:19" s="3" customFormat="1" ht="11.25">
      <c r="A37" s="414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</row>
    <row r="38" spans="1:19" s="41" customFormat="1" ht="11.25">
      <c r="A38" s="405" t="s">
        <v>810</v>
      </c>
      <c r="B38" s="406"/>
      <c r="C38" s="406"/>
      <c r="D38" s="417"/>
      <c r="E38" s="404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</row>
    <row r="39" spans="1:19" s="3" customFormat="1" ht="13.5" customHeight="1">
      <c r="A39" s="418" t="s">
        <v>814</v>
      </c>
      <c r="B39" s="418"/>
      <c r="C39" s="418"/>
      <c r="D39" s="418"/>
      <c r="E39" s="419"/>
      <c r="F39" s="419"/>
      <c r="G39" s="419"/>
      <c r="H39" s="419"/>
      <c r="I39" s="419"/>
      <c r="J39" s="419"/>
      <c r="K39" s="419"/>
      <c r="L39" s="419"/>
      <c r="M39" s="419" t="s">
        <v>816</v>
      </c>
      <c r="N39" s="419"/>
      <c r="O39" s="419"/>
      <c r="P39" s="419"/>
      <c r="Q39" s="419"/>
      <c r="R39" s="111">
        <v>41855</v>
      </c>
      <c r="S39" s="111" t="s">
        <v>306</v>
      </c>
    </row>
    <row r="40" spans="1:19" s="3" customFormat="1" ht="13.5" customHeight="1">
      <c r="A40" s="418" t="s">
        <v>815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 t="s">
        <v>817</v>
      </c>
      <c r="N40" s="418"/>
      <c r="O40" s="418"/>
      <c r="P40" s="418"/>
      <c r="Q40" s="418"/>
      <c r="R40" s="33">
        <v>41877</v>
      </c>
      <c r="S40" s="33" t="s">
        <v>306</v>
      </c>
    </row>
    <row r="41" spans="1:19" s="3" customFormat="1" ht="11.25">
      <c r="A41" s="414"/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</row>
    <row r="42" spans="1:19" s="41" customFormat="1" ht="11.25">
      <c r="A42" s="405" t="s">
        <v>169</v>
      </c>
      <c r="B42" s="406"/>
      <c r="C42" s="406"/>
      <c r="D42" s="417"/>
      <c r="E42" s="404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</row>
    <row r="43" spans="1:19" s="3" customFormat="1" ht="13.5" customHeight="1">
      <c r="A43" s="418" t="s">
        <v>832</v>
      </c>
      <c r="B43" s="418"/>
      <c r="C43" s="418"/>
      <c r="D43" s="418"/>
      <c r="E43" s="419"/>
      <c r="F43" s="419"/>
      <c r="G43" s="419"/>
      <c r="H43" s="419"/>
      <c r="I43" s="419"/>
      <c r="J43" s="419"/>
      <c r="K43" s="419"/>
      <c r="L43" s="419"/>
      <c r="M43" s="419" t="s">
        <v>834</v>
      </c>
      <c r="N43" s="419"/>
      <c r="O43" s="419"/>
      <c r="P43" s="419"/>
      <c r="Q43" s="419"/>
      <c r="R43" s="111">
        <v>41056</v>
      </c>
      <c r="S43" s="111" t="s">
        <v>306</v>
      </c>
    </row>
    <row r="44" spans="1:19" s="3" customFormat="1" ht="13.5" customHeight="1">
      <c r="A44" s="418" t="s">
        <v>833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 t="s">
        <v>835</v>
      </c>
      <c r="N44" s="418"/>
      <c r="O44" s="418"/>
      <c r="P44" s="418"/>
      <c r="Q44" s="418"/>
      <c r="R44" s="33">
        <v>41056</v>
      </c>
      <c r="S44" s="33" t="s">
        <v>306</v>
      </c>
    </row>
    <row r="45" spans="1:19" s="3" customFormat="1" ht="11.25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</row>
    <row r="46" spans="1:19" s="41" customFormat="1" ht="11.25">
      <c r="A46" s="405" t="s">
        <v>860</v>
      </c>
      <c r="B46" s="406"/>
      <c r="C46" s="406"/>
      <c r="D46" s="417"/>
      <c r="E46" s="404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</row>
    <row r="47" spans="1:19" s="3" customFormat="1" ht="13.5" customHeight="1">
      <c r="A47" s="418" t="s">
        <v>865</v>
      </c>
      <c r="B47" s="418"/>
      <c r="C47" s="418"/>
      <c r="D47" s="418"/>
      <c r="E47" s="419"/>
      <c r="F47" s="419"/>
      <c r="G47" s="419"/>
      <c r="H47" s="419"/>
      <c r="I47" s="419"/>
      <c r="J47" s="419"/>
      <c r="K47" s="419"/>
      <c r="L47" s="419"/>
      <c r="M47" s="419" t="s">
        <v>867</v>
      </c>
      <c r="N47" s="419"/>
      <c r="O47" s="419"/>
      <c r="P47" s="419"/>
      <c r="Q47" s="419"/>
      <c r="R47" s="111">
        <v>41177</v>
      </c>
      <c r="S47" s="111" t="s">
        <v>306</v>
      </c>
    </row>
    <row r="48" spans="1:19" s="3" customFormat="1" ht="13.5" customHeight="1">
      <c r="A48" s="418" t="s">
        <v>866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 t="s">
        <v>306</v>
      </c>
      <c r="N48" s="418"/>
      <c r="O48" s="418"/>
      <c r="P48" s="418"/>
      <c r="Q48" s="418"/>
      <c r="R48" s="33">
        <v>40513</v>
      </c>
      <c r="S48" s="33" t="s">
        <v>306</v>
      </c>
    </row>
    <row r="49" spans="1:19" s="3" customFormat="1" ht="11.2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</row>
    <row r="50" spans="1:19" s="41" customFormat="1" ht="11.25">
      <c r="A50" s="405" t="s">
        <v>176</v>
      </c>
      <c r="B50" s="406"/>
      <c r="C50" s="406"/>
      <c r="D50" s="417"/>
      <c r="E50" s="404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</row>
    <row r="51" spans="1:19" s="3" customFormat="1" ht="13.5" customHeight="1">
      <c r="A51" s="418" t="s">
        <v>998</v>
      </c>
      <c r="B51" s="418"/>
      <c r="C51" s="418"/>
      <c r="D51" s="418"/>
      <c r="E51" s="419"/>
      <c r="F51" s="419"/>
      <c r="G51" s="419"/>
      <c r="H51" s="419"/>
      <c r="I51" s="419"/>
      <c r="J51" s="419"/>
      <c r="K51" s="419"/>
      <c r="L51" s="419"/>
      <c r="M51" s="419" t="s">
        <v>1002</v>
      </c>
      <c r="N51" s="419"/>
      <c r="O51" s="419"/>
      <c r="P51" s="419"/>
      <c r="Q51" s="419"/>
      <c r="R51" s="111">
        <v>41360</v>
      </c>
      <c r="S51" s="111" t="s">
        <v>306</v>
      </c>
    </row>
    <row r="52" spans="1:19" s="3" customFormat="1" ht="13.5" customHeight="1">
      <c r="A52" s="418" t="s">
        <v>999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 t="s">
        <v>743</v>
      </c>
      <c r="N52" s="418"/>
      <c r="O52" s="418"/>
      <c r="P52" s="418"/>
      <c r="Q52" s="418"/>
      <c r="R52" s="33">
        <v>40995</v>
      </c>
      <c r="S52" s="33">
        <v>42093</v>
      </c>
    </row>
    <row r="53" spans="1:19" s="3" customFormat="1" ht="13.5" customHeight="1">
      <c r="A53" s="418" t="s">
        <v>1000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 t="s">
        <v>744</v>
      </c>
      <c r="N53" s="418"/>
      <c r="O53" s="418"/>
      <c r="P53" s="418"/>
      <c r="Q53" s="418"/>
      <c r="R53" s="33">
        <v>40995</v>
      </c>
      <c r="S53" s="33">
        <v>42093</v>
      </c>
    </row>
    <row r="54" spans="1:19" s="3" customFormat="1" ht="13.5" customHeight="1">
      <c r="A54" s="420" t="s">
        <v>1001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 t="s">
        <v>1003</v>
      </c>
      <c r="N54" s="420"/>
      <c r="O54" s="420"/>
      <c r="P54" s="420"/>
      <c r="Q54" s="420"/>
      <c r="R54" s="33">
        <v>41023</v>
      </c>
      <c r="S54" s="33" t="s">
        <v>306</v>
      </c>
    </row>
    <row r="55" spans="1:19" s="3" customFormat="1" ht="11.25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</row>
    <row r="56" spans="1:19" s="41" customFormat="1" ht="11.25">
      <c r="A56" s="405" t="s">
        <v>1022</v>
      </c>
      <c r="B56" s="406"/>
      <c r="C56" s="406"/>
      <c r="D56" s="417"/>
      <c r="E56" s="404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</row>
    <row r="57" spans="1:19" s="3" customFormat="1" ht="13.5" customHeight="1">
      <c r="A57" s="418" t="s">
        <v>1033</v>
      </c>
      <c r="B57" s="418"/>
      <c r="C57" s="418"/>
      <c r="D57" s="418"/>
      <c r="E57" s="419"/>
      <c r="F57" s="419"/>
      <c r="G57" s="419"/>
      <c r="H57" s="419"/>
      <c r="I57" s="419"/>
      <c r="J57" s="419"/>
      <c r="K57" s="419"/>
      <c r="L57" s="419"/>
      <c r="M57" s="419" t="s">
        <v>1035</v>
      </c>
      <c r="N57" s="419"/>
      <c r="O57" s="419"/>
      <c r="P57" s="419"/>
      <c r="Q57" s="419"/>
      <c r="R57" s="111">
        <v>40801</v>
      </c>
      <c r="S57" s="111" t="s">
        <v>306</v>
      </c>
    </row>
    <row r="58" spans="1:19" s="3" customFormat="1" ht="13.5" customHeight="1">
      <c r="A58" s="418" t="s">
        <v>1034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 t="s">
        <v>1036</v>
      </c>
      <c r="N58" s="418"/>
      <c r="O58" s="418"/>
      <c r="P58" s="418"/>
      <c r="Q58" s="418"/>
      <c r="R58" s="33">
        <v>41710</v>
      </c>
      <c r="S58" s="33" t="s">
        <v>306</v>
      </c>
    </row>
    <row r="59" spans="1:19" s="3" customFormat="1" ht="11.25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</row>
  </sheetData>
  <sheetProtection password="CEFE" sheet="1"/>
  <mergeCells count="98">
    <mergeCell ref="A1:S1"/>
    <mergeCell ref="A2:S2"/>
    <mergeCell ref="A3:D3"/>
    <mergeCell ref="A7:S7"/>
    <mergeCell ref="A4:S5"/>
    <mergeCell ref="A6:L6"/>
    <mergeCell ref="M6:Q6"/>
    <mergeCell ref="A8:D8"/>
    <mergeCell ref="E8:S8"/>
    <mergeCell ref="A59:S59"/>
    <mergeCell ref="A10:S10"/>
    <mergeCell ref="A11:D11"/>
    <mergeCell ref="E11:S11"/>
    <mergeCell ref="A12:L12"/>
    <mergeCell ref="M12:Q12"/>
    <mergeCell ref="A9:L9"/>
    <mergeCell ref="M9:Q9"/>
    <mergeCell ref="A13:S13"/>
    <mergeCell ref="A14:D14"/>
    <mergeCell ref="E14:S14"/>
    <mergeCell ref="A16:L16"/>
    <mergeCell ref="M16:Q16"/>
    <mergeCell ref="A15:L15"/>
    <mergeCell ref="M15:Q15"/>
    <mergeCell ref="A20:S20"/>
    <mergeCell ref="A18:D18"/>
    <mergeCell ref="E18:S18"/>
    <mergeCell ref="A19:L19"/>
    <mergeCell ref="M19:Q19"/>
    <mergeCell ref="A17:S17"/>
    <mergeCell ref="A26:L26"/>
    <mergeCell ref="M26:Q26"/>
    <mergeCell ref="A23:S23"/>
    <mergeCell ref="A21:D21"/>
    <mergeCell ref="E21:S21"/>
    <mergeCell ref="A22:L22"/>
    <mergeCell ref="M22:Q22"/>
    <mergeCell ref="A33:S33"/>
    <mergeCell ref="A31:D31"/>
    <mergeCell ref="E31:S31"/>
    <mergeCell ref="A32:L32"/>
    <mergeCell ref="M32:Q32"/>
    <mergeCell ref="A30:S30"/>
    <mergeCell ref="A37:S37"/>
    <mergeCell ref="A35:L35"/>
    <mergeCell ref="M35:Q35"/>
    <mergeCell ref="A36:L36"/>
    <mergeCell ref="A34:D34"/>
    <mergeCell ref="E34:S34"/>
    <mergeCell ref="M36:Q36"/>
    <mergeCell ref="A38:D38"/>
    <mergeCell ref="E38:S38"/>
    <mergeCell ref="A39:L39"/>
    <mergeCell ref="M39:Q39"/>
    <mergeCell ref="A40:L40"/>
    <mergeCell ref="M40:Q40"/>
    <mergeCell ref="A45:S45"/>
    <mergeCell ref="A41:S41"/>
    <mergeCell ref="A42:D42"/>
    <mergeCell ref="E42:S42"/>
    <mergeCell ref="A43:L43"/>
    <mergeCell ref="M43:Q43"/>
    <mergeCell ref="A44:L44"/>
    <mergeCell ref="M44:Q44"/>
    <mergeCell ref="A49:S49"/>
    <mergeCell ref="A46:D46"/>
    <mergeCell ref="E46:S46"/>
    <mergeCell ref="A47:L47"/>
    <mergeCell ref="M47:Q47"/>
    <mergeCell ref="A48:L48"/>
    <mergeCell ref="M48:Q48"/>
    <mergeCell ref="A53:L53"/>
    <mergeCell ref="M53:Q53"/>
    <mergeCell ref="A54:L54"/>
    <mergeCell ref="A50:D50"/>
    <mergeCell ref="E50:S50"/>
    <mergeCell ref="A51:L51"/>
    <mergeCell ref="M51:Q51"/>
    <mergeCell ref="A52:L52"/>
    <mergeCell ref="M52:Q52"/>
    <mergeCell ref="M54:Q54"/>
    <mergeCell ref="A55:S55"/>
    <mergeCell ref="A56:D56"/>
    <mergeCell ref="E56:S56"/>
    <mergeCell ref="A57:L57"/>
    <mergeCell ref="M57:Q57"/>
    <mergeCell ref="A58:L58"/>
    <mergeCell ref="M58:Q58"/>
    <mergeCell ref="A28:D28"/>
    <mergeCell ref="E28:S28"/>
    <mergeCell ref="A29:L29"/>
    <mergeCell ref="M29:Q29"/>
    <mergeCell ref="A27:S27"/>
    <mergeCell ref="E3:Q3"/>
    <mergeCell ref="A24:D24"/>
    <mergeCell ref="E24:S24"/>
    <mergeCell ref="A25:L25"/>
    <mergeCell ref="M25:Q2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Renato</cp:lastModifiedBy>
  <cp:lastPrinted>2014-12-02T20:23:55Z</cp:lastPrinted>
  <dcterms:created xsi:type="dcterms:W3CDTF">2000-03-16T19:09:54Z</dcterms:created>
  <dcterms:modified xsi:type="dcterms:W3CDTF">2014-12-09T17:18:21Z</dcterms:modified>
  <cp:category/>
  <cp:version/>
  <cp:contentType/>
  <cp:contentStatus/>
</cp:coreProperties>
</file>