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720" windowHeight="7320" tabRatio="865" activeTab="1"/>
  </bookViews>
  <sheets>
    <sheet name="Percentuais" sheetId="1" r:id="rId1"/>
    <sheet name="Resumo" sheetId="2" r:id="rId2"/>
    <sheet name="Visitas" sheetId="3" r:id="rId3"/>
    <sheet name="Visitantes" sheetId="4" r:id="rId4"/>
    <sheet name="Divulgacao" sheetId="5" r:id="rId5"/>
    <sheet name="Eventos" sheetId="6" r:id="rId6"/>
    <sheet name="Outras" sheetId="7" r:id="rId7"/>
    <sheet name="Representacoes" sheetId="8" r:id="rId8"/>
    <sheet name="Administrativas" sheetId="9" r:id="rId9"/>
    <sheet name="CDs-FGs" sheetId="10" r:id="rId10"/>
    <sheet name="Bancas&amp;Comissoes" sheetId="11" r:id="rId11"/>
    <sheet name="ApoioAcademico" sheetId="12" r:id="rId12"/>
    <sheet name="ProducaoTecnica" sheetId="13" r:id="rId13"/>
    <sheet name="ProducaoArtistica" sheetId="14" r:id="rId14"/>
    <sheet name="Publicacoes" sheetId="15" r:id="rId15"/>
    <sheet name="Extensão" sheetId="16" r:id="rId16"/>
    <sheet name="Pesquisa" sheetId="17" r:id="rId17"/>
    <sheet name="Orientacoes-PG" sheetId="18" r:id="rId18"/>
    <sheet name="Orientacoes-Gr" sheetId="19" r:id="rId19"/>
    <sheet name="Turmas-PG" sheetId="20" r:id="rId20"/>
    <sheet name="Turmas-GR" sheetId="21" r:id="rId21"/>
    <sheet name="CH" sheetId="22" r:id="rId22"/>
    <sheet name="CapacSemAfastamento" sheetId="23" r:id="rId23"/>
    <sheet name="Outros_Afastamentos" sheetId="24" r:id="rId24"/>
    <sheet name="Afast_Qualificacao" sheetId="25" r:id="rId25"/>
    <sheet name="Professores" sheetId="26" r:id="rId26"/>
  </sheets>
  <definedNames>
    <definedName name="_xlnm.Print_Area" localSheetId="1">'Resumo'!$A$1:$I$168</definedName>
  </definedNames>
  <calcPr calcMode="manual" fullCalcOnLoad="1"/>
</workbook>
</file>

<file path=xl/comments2.xml><?xml version="1.0" encoding="utf-8"?>
<comments xmlns="http://schemas.openxmlformats.org/spreadsheetml/2006/main">
  <authors>
    <author> </author>
    <author> Eduardo</author>
  </authors>
  <commentList>
    <comment ref="H81" authorId="0">
      <text>
        <r>
          <rPr>
            <b/>
            <sz val="8"/>
            <rFont val="Tahoma"/>
            <family val="2"/>
          </rPr>
          <t xml:space="preserve"> Não preencha esta célula.</t>
        </r>
        <r>
          <rPr>
            <sz val="8"/>
            <rFont val="Tahoma"/>
            <family val="2"/>
          </rPr>
          <t xml:space="preserve">
</t>
        </r>
      </text>
    </comment>
    <comment ref="H82" authorId="0">
      <text>
        <r>
          <rPr>
            <b/>
            <sz val="8"/>
            <rFont val="Tahoma"/>
            <family val="2"/>
          </rPr>
          <t>Não preencha esta célula.</t>
        </r>
        <r>
          <rPr>
            <sz val="8"/>
            <rFont val="Tahoma"/>
            <family val="2"/>
          </rPr>
          <t xml:space="preserve">
</t>
        </r>
      </text>
    </comment>
    <comment ref="H89" authorId="0">
      <text>
        <r>
          <rPr>
            <b/>
            <sz val="8"/>
            <rFont val="Tahoma"/>
            <family val="2"/>
          </rPr>
          <t xml:space="preserve"> Não preencha esta célula.</t>
        </r>
        <r>
          <rPr>
            <sz val="8"/>
            <rFont val="Tahoma"/>
            <family val="2"/>
          </rPr>
          <t xml:space="preserve">
</t>
        </r>
      </text>
    </comment>
    <comment ref="H90" authorId="0">
      <text>
        <r>
          <rPr>
            <b/>
            <sz val="8"/>
            <rFont val="Tahoma"/>
            <family val="2"/>
          </rPr>
          <t xml:space="preserve"> Não preencha esta célula.</t>
        </r>
        <r>
          <rPr>
            <sz val="8"/>
            <rFont val="Tahoma"/>
            <family val="2"/>
          </rPr>
          <t xml:space="preserve">
</t>
        </r>
      </text>
    </comment>
    <comment ref="I25" authorId="1">
      <text>
        <r>
          <rPr>
            <b/>
            <sz val="8"/>
            <rFont val="Tahoma"/>
            <family val="2"/>
          </rPr>
          <t xml:space="preserve"> Levar em conta, usando o bom senso,  admissoes, retornos e afastamentos no inicio ou final do periodo.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Aparecido Jesuino de Souza</author>
  </authors>
  <commentList>
    <comment ref="A6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C6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6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G6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6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F6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Q6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P6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O6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N6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M6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L6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K6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J6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I6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H6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<sst xmlns="http://schemas.openxmlformats.org/spreadsheetml/2006/main" count="5102" uniqueCount="1166">
  <si>
    <t>Membro da Comissão de Avaliação de Estágio Probatório (Prof. Kennerson)</t>
  </si>
  <si>
    <t>PORTARIA/UAME/CCT/UFCG/No. 01/2012</t>
  </si>
  <si>
    <t>PORTARIA/UAME/CCT/UFCG/No. 02/2012</t>
  </si>
  <si>
    <t>Coordenador da Equipe da Disciplina Álgebra Linear I</t>
  </si>
  <si>
    <t xml:space="preserve">Patrícia Bartz Noy </t>
  </si>
  <si>
    <t>MELHORIA DO ENSINO DE GRADUAÇÃO NO CCT/UFCG</t>
  </si>
  <si>
    <t>Kennerson Nascimento de Sousa Lima</t>
  </si>
  <si>
    <t>Graduação em Administração</t>
  </si>
  <si>
    <t>Port./UAMat Nº35/2013</t>
  </si>
  <si>
    <t>Concurso Público para Professor Efetivo da UNIVASF</t>
  </si>
  <si>
    <t>Petrolina - PE</t>
  </si>
  <si>
    <t>Professor assistente na disciplina MA23</t>
  </si>
  <si>
    <t>PROEXT/MEC/SESu/UAMat/Olimpíadas de Mateamática: Inclusão Social por Meio da Difusão do Conhecimento</t>
  </si>
  <si>
    <t>Bruna Barbosa de Souza</t>
  </si>
  <si>
    <t>Iniciação Científica</t>
  </si>
  <si>
    <t>Marcos Thadeu Lúcio da Silva</t>
  </si>
  <si>
    <t>Cícero Dias Neto</t>
  </si>
  <si>
    <t>Monitoria de Álgebra Linear</t>
  </si>
  <si>
    <t>Paulo Ellery Alves de Oliveira</t>
  </si>
  <si>
    <t>Emissão de pareceres em processos de equivalência de disciplinas.</t>
  </si>
  <si>
    <t>Leomaques Francisco Silva Bernardo</t>
  </si>
  <si>
    <t>Graduação em Engenharia de Produção</t>
  </si>
  <si>
    <t>Port./UAMat Nº24/2013</t>
  </si>
  <si>
    <t>XXVI OLIMPÍADA CAMPINENSE DE MATEMÁTICA</t>
  </si>
  <si>
    <t>Apoio à Comunidade</t>
  </si>
  <si>
    <t xml:space="preserve">André Hideo Ferreira Tanimoto </t>
  </si>
  <si>
    <t xml:space="preserve">Pedro Henrique Moraes Vieira </t>
  </si>
  <si>
    <t>Ministrante do Curso de Verão da UFRN</t>
  </si>
  <si>
    <t>Luiz Antônio da Silva Medeiros</t>
  </si>
  <si>
    <t>Comissão de Avaliação do PPP dos Cursos de Matemática da UFCG</t>
  </si>
  <si>
    <t>PORTARIA/UAME/CCT/UFCG/Nº40/2012</t>
  </si>
  <si>
    <t>Coordenador do LAPEM</t>
  </si>
  <si>
    <t>Tutor do Grupo PET-Conexões de Saberes</t>
  </si>
  <si>
    <t>Port. UAME/CCT Nº47/2012</t>
  </si>
  <si>
    <t>Coordenador do Curso de Licenciatura em Matem'atica - Diurno</t>
  </si>
  <si>
    <t>Defesa de TCC do aluno Fernando da Silva Batista</t>
  </si>
  <si>
    <t>Banca examinadora de TCC do Mestrado Profissional</t>
  </si>
  <si>
    <t>Resolução das avaliações aplicadas em semestres anteriors de Cálculo Diferencial e Integral I</t>
  </si>
  <si>
    <t>Participação em equipe executora e projetos de monitoria,  PET, PIBID, PIBITI, etc..  no âmbito do Departamento ou Curso</t>
  </si>
  <si>
    <t>Oliveira, E. B, Medeiros, L. A.; Estudo das relações entre cordas no círculo a partir do Geogebra, TCC mestrado Profissional em Matematica, UFCG, 2014</t>
  </si>
  <si>
    <t>Dissertação defendida e aprovada sob orientação do docente</t>
  </si>
  <si>
    <t>Matematica na Escola Publica PET - Conexoes de Saberes Edital 09</t>
  </si>
  <si>
    <t>Alunos da rede pública de ensino e alunos dos gradução da UFCG</t>
  </si>
  <si>
    <t>Juanbélia Wanderlei de Azevêdo Ferreira</t>
  </si>
  <si>
    <t>Esdon Bernardo de Oliveira</t>
  </si>
  <si>
    <t>Estudo das relações entre cordas num círculo a partir do Geogebra</t>
  </si>
  <si>
    <t>Mestrado Profissional em Matematica - PROFMAT</t>
  </si>
  <si>
    <t>Aliandro Alexandre Serafim</t>
  </si>
  <si>
    <t>Bruna Emanuelly Pereira Lucena</t>
  </si>
  <si>
    <t>Fabiano da Silva Costa</t>
  </si>
  <si>
    <t>Daniel Barbosa de Oliveira</t>
  </si>
  <si>
    <t>Severino Horácio da Silva</t>
  </si>
  <si>
    <t>UFSCar e USP São Carlos</t>
  </si>
  <si>
    <t>Intercâmbio Científico com o Professor Marcelo José Dias Nascimento da UFSCar e participação do ICMC Summer Meeting on Differential Equations</t>
  </si>
  <si>
    <t>PAEP/CAPES/CNPq</t>
  </si>
  <si>
    <t>Antônio Luiz Pereira</t>
  </si>
  <si>
    <t>Participação em Banca de Mestrado e trabalhou no Projeto de pesquisa Comportamento assintótico de equações de evolução não locais e não autônomas</t>
  </si>
  <si>
    <t>Marcelo José Dias Nascimento</t>
  </si>
  <si>
    <t>Proferiu palestra e np PPGMat e trabalhou no projeto de esquisa: Comportamento assintótico de equações de evolução não locais e não autônomas</t>
  </si>
  <si>
    <t>Flank D. Morais Bezerra</t>
  </si>
  <si>
    <t>Participação em Banca de Mestrado e trabalhou no Projeto de pesquisa: Continuidade de Atratores</t>
  </si>
  <si>
    <t>UFSCar</t>
  </si>
  <si>
    <t>Casadinho/PROCAD/CNPQ/CAPES</t>
  </si>
  <si>
    <t>PAEP/CAPES</t>
  </si>
  <si>
    <t>Soliton solutions for a class of quasilinear Schrödinger equations
with a parameter</t>
  </si>
  <si>
    <t>Membro Suplente da Câmara Superior de Ensino da UFCG</t>
  </si>
  <si>
    <t>Graduação em Economia</t>
  </si>
  <si>
    <t>Pós-Graduacao em Matematica (Mestrado Academico - Área: Mat. Aplic.)</t>
  </si>
  <si>
    <t>Participação em conselhos superiores como suplente</t>
  </si>
  <si>
    <t>Port./UAMat Nº30/2013</t>
  </si>
  <si>
    <t>Port./UAME/CCT/67/10</t>
  </si>
  <si>
    <t>Comissão de Avaliação Docente do professor Denilson da Silva Pereira</t>
  </si>
  <si>
    <t>Coordenação do Sub-projeto de Licenciatura em Matemática PIBID/UFCG</t>
  </si>
  <si>
    <t>Portaria/UAME/CCT/UFCG/N.43/2011</t>
  </si>
  <si>
    <t>Portaria 036 da Reitoria</t>
  </si>
  <si>
    <t>Banca de Emanuela Régia de Sousa Coelho</t>
  </si>
  <si>
    <t>Banca de Michel Barros Silva</t>
  </si>
  <si>
    <t>Banca de Késia de Melo Hermenegildo</t>
  </si>
  <si>
    <t>Banca de Dhiego Vieira do Amaraal</t>
  </si>
  <si>
    <t>Participação como referee para revista Differential Equations and Dynamical Systems</t>
  </si>
  <si>
    <t>Comissão de Avaliação do Projeto Pedagógico do Curso de Licenciatura em Matemática</t>
  </si>
  <si>
    <t>Comissão de Avaliação do Projeto Pedagógico do Curso de Bacharelado em Matemática</t>
  </si>
  <si>
    <t>Participação como review para o Mathematical Reviews</t>
  </si>
  <si>
    <t>Comissão de Avaliação dos Projetos Pedagógicos de Cursos em que a UAMat leciona</t>
  </si>
  <si>
    <t>Consultoria à revistas técnico-científicas ou artístico-culturais (árbitro)</t>
  </si>
  <si>
    <t>Participação em comissões de assessorias à Administração Colegiada da Unidade</t>
  </si>
  <si>
    <t>03/0312</t>
  </si>
  <si>
    <t xml:space="preserve">da Silva, S. H., Relatório Final do Subprojeto de Licenciatura em Matemática do PIBID/UFCG, CAPES, 2013. </t>
  </si>
  <si>
    <t>Relatório final de pesquisa ou extensão</t>
  </si>
  <si>
    <t>da Silva, S. H. ; FERREIRA, J. D. ; BEZERRA, F. D. M., Normal Hyperbolicity and Continuity of Global Attractors for a Nonlocal Evolution Equations, International Journal of Differential Equations, v. 2014, 1-13, 2014.</t>
  </si>
  <si>
    <t>da Silva, S. H. . Lower semicontinuity of global attractors for a class of evolution equations type neural fields in a bounded domain. Book of Abstract, In: ICMC Summer Meeting on Differential Equations Chapter 2014, 2014, São Carlos, 2014.</t>
  </si>
  <si>
    <t>Resumo publicado em anais de eventos internacionais</t>
  </si>
  <si>
    <t>da Silva, S. H. . Lower semicontinuity of global attractors for a class of evolution equations type neural fields in a bounded domain. In: ICMC Summer Meeting on Differential Equations Chapter 2014, 2014, São Carlos</t>
  </si>
  <si>
    <t>Trabalho apresentado em evento de abrangência  internacional</t>
  </si>
  <si>
    <t>Silva, M. B., S. H. Silva;  Comportamento Assintótico para Equação de Campos Neurais. Dissertação de Mestrado. Disponível em &lt;http://www.dme.ufcg.edu.br/PPGMat/DissertacaoPDF/michel.pdf&gt;, 2014.</t>
  </si>
  <si>
    <t>Comportamento assintótico de equações de evolução não locais e não autônomas</t>
  </si>
  <si>
    <t xml:space="preserve">Dinâmica Neural </t>
  </si>
  <si>
    <t xml:space="preserve"> Continuidade de Atratores Globais para equações de evolução não local </t>
  </si>
  <si>
    <t>Sistemas Dinâmicos</t>
  </si>
  <si>
    <t>Equações de Evolução</t>
  </si>
  <si>
    <t>Michel Barros Silva</t>
  </si>
  <si>
    <t>Comportamento Assintótico para Equação de Campos Neurais</t>
  </si>
  <si>
    <t>Bruno Arthur Santos de Almeida</t>
  </si>
  <si>
    <t>Comportamento Assintótico para Equação de Campos Neurais em Domínios Limitados</t>
  </si>
  <si>
    <t>Késia de Melo Hermenegildo</t>
  </si>
  <si>
    <t>PIBID: Iniciação à Docência</t>
  </si>
  <si>
    <t>Aniete de Andrade Silva</t>
  </si>
  <si>
    <t>Iniciação à Docência</t>
  </si>
  <si>
    <t>Jordana Silva de Farias</t>
  </si>
  <si>
    <t xml:space="preserve">RUBIANE DA COSTA FARIAS  </t>
  </si>
  <si>
    <t>28/0214</t>
  </si>
  <si>
    <t>Poliana Franque de Oliveira</t>
  </si>
  <si>
    <t>Rafael Fidelis Silva</t>
  </si>
  <si>
    <t>Luciana Félix da Silva</t>
  </si>
  <si>
    <t>Projeto Específico</t>
  </si>
  <si>
    <t>Jaime Alves Barbosa Sobrinho</t>
  </si>
  <si>
    <t>Graduação em Química</t>
  </si>
  <si>
    <t>Port.PROFMAT/CCT/UFCG/No. 004/2011</t>
  </si>
  <si>
    <t>Port./UAMat Nº27/2013</t>
  </si>
  <si>
    <t>15/03/2011</t>
  </si>
  <si>
    <t>Membro de Comissão de Ascenção Funcional - CAPF de José de Arimatéia Fernandes</t>
  </si>
  <si>
    <t>Port.UAMat/52.2012</t>
  </si>
  <si>
    <t>Márcia Regina da Silva, Mat 112150005</t>
  </si>
  <si>
    <t xml:space="preserve">Tutoria Acadêmica (Port No.03/2012 - CG/UAME/CCT/UFCG) </t>
  </si>
  <si>
    <t>Vanusa dos Santos Aciole, Mat 112150479</t>
  </si>
  <si>
    <t>Roziel Cassiano da Silva, Mat 112150748</t>
  </si>
  <si>
    <t>13/06/2011</t>
  </si>
  <si>
    <t>Tutoria</t>
  </si>
  <si>
    <t>José Fernando Leite Aires</t>
  </si>
  <si>
    <t>Palestra: Existência de solução para uma equação de Schrödinger
quasilinear com potencial se anulando no infinito</t>
  </si>
  <si>
    <t>Apresentação de Poster: Existence of solutions for a quasilinear Schrödinger equation with vanishing potentials</t>
  </si>
  <si>
    <t>USP - São Carlos</t>
  </si>
  <si>
    <t>ICMC Summer Meeting on Differential Equations - 2014 - Chapter and to São Carlos to celebrate the 80th birthday of Djairo Guedes de Figueiredo.</t>
  </si>
  <si>
    <t>III Workshop em Equa¸c˜oes Diferenciais n˜ao-Lineares da
UFPB</t>
  </si>
  <si>
    <t>Reunião dos Coorenadores Regionais de iniciação Científica da Obmep</t>
  </si>
  <si>
    <t>Comissão de Avaliação de Estágio Probatório do Prof Bruno Sérgio de Vasconcelos</t>
  </si>
  <si>
    <t>Comissão de Avaliação de Estágio Probatório do Prof Kennerson Nascimento</t>
  </si>
  <si>
    <t>Coordenador Administrativo da UAMat</t>
  </si>
  <si>
    <t>Vice-Diretor do CCT</t>
  </si>
  <si>
    <t>R/SRH/No.4496</t>
  </si>
  <si>
    <t>R/SRH/No.4181</t>
  </si>
  <si>
    <t xml:space="preserve">Banca Examinadora de Concurso Público </t>
  </si>
  <si>
    <t>Banca Examinadora de Defesa de Mestrado de 3 alunos</t>
  </si>
  <si>
    <t>Banca Examinadora de Defesa de Mestrado de 2 alunos</t>
  </si>
  <si>
    <t>Defesa de TCC  de Edson Bernardo de Oliveira</t>
  </si>
  <si>
    <t>UFMT, Cuiabá - MT</t>
  </si>
  <si>
    <t>UfRN, Natal - RN</t>
  </si>
  <si>
    <t>Olimpíada Brasileira de Matemática das Escolas Públicas</t>
  </si>
  <si>
    <t>Alunos e professores da Rede Pública de Ensino</t>
  </si>
  <si>
    <t>Fernando da Silva Batista</t>
  </si>
  <si>
    <t>Um estudo sobre área de triângulos e de polígonos convexos e não-convexos</t>
  </si>
  <si>
    <t>As origens do Cálculo Diferencial e Integral</t>
  </si>
  <si>
    <t xml:space="preserve">Correção de Prova de Suficiëncia da disciplina: Álgebra Linear I </t>
  </si>
  <si>
    <t>Coordenador da Disciplina Cálculo Diferencial e Integral II ( velho )</t>
  </si>
  <si>
    <t>Amauri Araújo Cruz</t>
  </si>
  <si>
    <t>Paulo Henrique Matias de Farias</t>
  </si>
  <si>
    <t>Projeto de Monitoria da UAMat ( Álgebra Linear I )</t>
  </si>
  <si>
    <t>Werlley Targino de Araújo</t>
  </si>
  <si>
    <t>Projeto de Monitoria da UAMat ( Cálculo Diferencial e Integral II )</t>
  </si>
  <si>
    <t>Diogo Diniz Pereira da Silva e Silva</t>
  </si>
  <si>
    <t>Manuela da Silva Souza</t>
  </si>
  <si>
    <t>Visita técnica e palestra proferida no Verão 2014</t>
  </si>
  <si>
    <t>Thiago Castilho de Mello</t>
  </si>
  <si>
    <t>Irina Sviridova</t>
  </si>
  <si>
    <t>VII Semana da Matematica do CCT/UFCG - Palestra: Álgebras associativas com ação de grupo</t>
  </si>
  <si>
    <t>Lucio Centrone</t>
  </si>
  <si>
    <t>VII Semana da Matem'atica do CCT/UFCG - Palestra: Action of Pontyagrin Dual on Algebras Graded by Bounded Semilattices</t>
  </si>
  <si>
    <t>UNIFESP</t>
  </si>
  <si>
    <t>UnB</t>
  </si>
  <si>
    <t>CCT/UFCG</t>
  </si>
  <si>
    <t>Comissão Organizadora do Verão 2014</t>
  </si>
  <si>
    <t>Graduação em Engenharia Química</t>
  </si>
  <si>
    <t>Graduação em Desenho Industrial</t>
  </si>
  <si>
    <t>Port./UAMat Nº29/2013</t>
  </si>
  <si>
    <t>Banca Examinadora do Trabalho de Conclusão de Curso do discente Dhiego Vieira do Amaral</t>
  </si>
  <si>
    <t>Coordenador da Comissão Organizadora da VII Semana da Matemática do CCT/UFCG</t>
  </si>
  <si>
    <t>Coordenação de evento técnico-científico ou artístico cultural regional</t>
  </si>
  <si>
    <t>Diniz, D. On the Graded Identities for Elementary Gradings in matrix algebras over infinite fields. Linear Algebra and its Applications, volume 439, 1530 -1537, 2013.</t>
  </si>
  <si>
    <t>Diniz, D., Munñoz-Fernandes, G. A., D. Pellegrino, J. B. Seoane-Sepúlveda. Lower Bounds for the Constants in the Bohnenblust-Hille inequality: The case of real scalars. Proceedings of the American Mathematical Society, volume 142, 575-580, 2014.</t>
  </si>
  <si>
    <t>Bezerra Jr, C., Silva, D. D.; Identidades Polinomiais e Polinômios Centrais com Involução, Dissertacao Mmestrado Acaddmico, UFCG, 2014.</t>
  </si>
  <si>
    <t>Olimpíada Brasileira de Matemática</t>
  </si>
  <si>
    <t>Alunos do ensino médio</t>
  </si>
  <si>
    <t>VII Semana da Matemática do CCT/UFCG</t>
  </si>
  <si>
    <t>Ensino/Pesquisa</t>
  </si>
  <si>
    <t>Comunidade Acadêmica da Região Nordeste</t>
  </si>
  <si>
    <t>Identidades Graduadas em Álgebras Associativas</t>
  </si>
  <si>
    <t>As constantes de Bohnenblust-Hille</t>
  </si>
  <si>
    <t>Álgebra Não-Comutativa</t>
  </si>
  <si>
    <t>Análise Funcional</t>
  </si>
  <si>
    <t>David Levi da Silva Macêdo</t>
  </si>
  <si>
    <t>Dissertação - Mestrado Acadêmico</t>
  </si>
  <si>
    <t>Alan de Araújo Guimarães</t>
  </si>
  <si>
    <t>Claudemir Fideles Bezerra Júnior</t>
  </si>
  <si>
    <t>Identidades Polinomiais e Polinômios Centrais com Involução</t>
  </si>
  <si>
    <t>Mestrado em Matemática - PPGMat</t>
  </si>
  <si>
    <t>Matemática em Matemática - PPGMat</t>
  </si>
  <si>
    <t>Trabalho de Conclusão de Curso</t>
  </si>
  <si>
    <t>TCC: Trabalho Conclusão de Curso de Graduação</t>
  </si>
  <si>
    <t>Jefferson Abrantes dos Santos</t>
  </si>
  <si>
    <t>Éderson Moreira dos Santos</t>
  </si>
  <si>
    <t>VII Semana da Matem'atica do CCT/UFCG - Palestra: Concentração e simetria em algumas equações de difusão</t>
  </si>
  <si>
    <t>Liliane de Almeida Maia</t>
  </si>
  <si>
    <t>VII Semana de Matem'atica do CCT/UFCG - Palestra: Existência de solução positiva e nodal para equações assintoticamente lineares via a variedade de Pohozaev</t>
  </si>
  <si>
    <t>Gauss Cordeiro</t>
  </si>
  <si>
    <t>VII Semana de Matem'atica do CCT/UFCG - Palestra: A História do Brasil Revisitada. E mesa redonda sobre pros graduacao</t>
  </si>
  <si>
    <t>USP/Sao Carlos</t>
  </si>
  <si>
    <t>UFRPE</t>
  </si>
  <si>
    <t>Summer Meeting on Differential Equations 2014</t>
  </si>
  <si>
    <t>Workshop Brasileiro de Equações Elipticas</t>
  </si>
  <si>
    <t>Participação na organização da VII Semana da Matemática</t>
  </si>
  <si>
    <t>Elaboração do Plano de Capacitação trienal 2014-2016</t>
  </si>
  <si>
    <t>UAMat Nº29/2013</t>
  </si>
  <si>
    <t>Port./UAME/</t>
  </si>
  <si>
    <t>Orientação de TCC para o Aluno João Paulo Formiga</t>
  </si>
  <si>
    <t>Coordenador do Curso de Licenciatura em Matemática - Noturno</t>
  </si>
  <si>
    <t>Coordenador de Pesquisa e Extensáo da UAMat</t>
  </si>
  <si>
    <t>Coordenador Administrativo</t>
  </si>
  <si>
    <t>Port./SRH/1222</t>
  </si>
  <si>
    <t>Port./SRH/3255</t>
  </si>
  <si>
    <t>Banca de defesa de mestrado acadêmico do aluno e Willian Cintra da Silva</t>
  </si>
  <si>
    <t>Banca de defesa de mestrado acadêmico do aluno Caludinei Pereira de Oliveira</t>
  </si>
  <si>
    <t xml:space="preserve">Jefferson A. Santos . Multiplicity of Solutions for Quasilinear Equations Involving Critical Orlicz Sobolev Nonlinear Terms. Electronic Journal of Differential Equations, v. 2013, p. 1/249-13, 2013. </t>
  </si>
  <si>
    <t>Equações diferenciais parciais elíipticas não-lineares sobre espaços de Orlicz</t>
  </si>
  <si>
    <t>Equações diferenciais parciais elípticas com não-linearidade descontínua</t>
  </si>
  <si>
    <t>010/01/2012</t>
  </si>
  <si>
    <t xml:space="preserve">Equações diferenciais parciais elíipticas </t>
  </si>
  <si>
    <t xml:space="preserve">Equações diferenciais parciais elípticas </t>
  </si>
  <si>
    <t>Flávio Frnaklin Fidels Alves</t>
  </si>
  <si>
    <t>10/1013</t>
  </si>
  <si>
    <t>Juarez Cavalcante Brito Júnior</t>
  </si>
  <si>
    <t>Análise Real</t>
  </si>
  <si>
    <t>Camila Paulino Marques</t>
  </si>
  <si>
    <t xml:space="preserve">Análise Real </t>
  </si>
  <si>
    <t>Marcelo Furtado</t>
  </si>
  <si>
    <t>Banca de Doutorado de Alcionio Saldanha</t>
  </si>
  <si>
    <t>Francisco Julio Sobreira Araujo Correa</t>
  </si>
  <si>
    <t>Workshop Brasileiro em Equações Elípticas</t>
  </si>
  <si>
    <t>Vice-Coordenador do Doutorado Associado UFCG/UFPB</t>
  </si>
  <si>
    <t>Portaria R/SRH/1226</t>
  </si>
  <si>
    <t>Aluno: Marcelo Carvalho Ferreira</t>
  </si>
  <si>
    <t>Aluno: Alciônio Saldanha de Oliveira</t>
  </si>
  <si>
    <t>Souto, Marco A. S. ;  Aires, J. F. L. . Existence of solutions for a quasilinear Schrödinger equation with vanishing potentials. J. Math. Anal. Appl. , v. 416, p. 924-946, 2014</t>
  </si>
  <si>
    <t>Pesquisa em Equações Diferenciais Parciais (Bolsa PQ - CNPQ 304 652/2011-3)</t>
  </si>
  <si>
    <t>Projeto Casadinho/PROCAD CNPq/CAPES, Proc. 552.464/2011-2</t>
  </si>
  <si>
    <t>Equações Diferenciais Parciais</t>
  </si>
  <si>
    <t>Interdisciplinar</t>
  </si>
  <si>
    <t>Romildo Nascimento de Lima</t>
  </si>
  <si>
    <t>Alcionio Saldanha de Olinveira</t>
  </si>
  <si>
    <t>Multiplicidade de soluções para um sistema do tipo Schrodinger-Poisson</t>
  </si>
  <si>
    <t>Doutorado em Matemáica</t>
  </si>
  <si>
    <t>Doutorado em Matematica</t>
  </si>
  <si>
    <t>Reuniões da UAMat</t>
  </si>
  <si>
    <t>Defesa de Estágio Supervisionado do Aluno Antonio José de Souza Junior</t>
  </si>
  <si>
    <t>Coordenacao do Projeto de Monitoria da UAME</t>
  </si>
  <si>
    <t>Wesley Rafael Cruz dos Reis</t>
  </si>
  <si>
    <t>Monitoria de Calculo II</t>
  </si>
  <si>
    <t>Camila Vieira Nunes</t>
  </si>
  <si>
    <t>Equações Diferenciais Lineares T-01</t>
  </si>
  <si>
    <t>Equações Diferenciais Lineares T-02</t>
  </si>
  <si>
    <t>Equações Diferenciais Lineares T-03</t>
  </si>
  <si>
    <t>Mestre</t>
  </si>
  <si>
    <t>Assistente</t>
  </si>
  <si>
    <t>II</t>
  </si>
  <si>
    <t>DE</t>
  </si>
  <si>
    <t>Docente em Estágio Probatório</t>
  </si>
  <si>
    <t>Concur.</t>
  </si>
  <si>
    <t>Ativa</t>
  </si>
  <si>
    <t>Geometria Analitica - PROFMAT</t>
  </si>
  <si>
    <t>Cálculo Diferencial e Integral III (Novo) T-01</t>
  </si>
  <si>
    <t>Equações Diferenciais Ordinárias T-01</t>
  </si>
  <si>
    <t>Titular</t>
  </si>
  <si>
    <t>Único</t>
  </si>
  <si>
    <t>Docente do Quadro Efetivo</t>
  </si>
  <si>
    <t>Estruturas Algébricas T-01</t>
  </si>
  <si>
    <t>Matem. p/ o Ens. Médio II: Uma Abord. Crític. T-02</t>
  </si>
  <si>
    <t>0333027-1</t>
  </si>
  <si>
    <t>Associado</t>
  </si>
  <si>
    <t>IV</t>
  </si>
  <si>
    <t>Geometria Riemanniana</t>
  </si>
  <si>
    <t>Tópicos de Geometria</t>
  </si>
  <si>
    <t>Introdução à Geometria Diferencial T-01</t>
  </si>
  <si>
    <t>1459040-7</t>
  </si>
  <si>
    <t>Adjunto</t>
  </si>
  <si>
    <t>Cálculo Diferencial e Integral I (Comp.+Elétr.) T-04</t>
  </si>
  <si>
    <t>Doutorado em Matemática em Associação UFCG-UFPB</t>
  </si>
  <si>
    <t>R/SRH/Nº 3132</t>
  </si>
  <si>
    <t>I</t>
  </si>
  <si>
    <t>Afastado</t>
  </si>
  <si>
    <t>Cálculo Diferencial e Integral I T-01</t>
  </si>
  <si>
    <t>Métodos Quantitativos I T-01</t>
  </si>
  <si>
    <t>R/SRH/Nº 3432</t>
  </si>
  <si>
    <t>Minicurso: Introdução aos Princípios de Máximo em EDPs Elípticas (verão)</t>
  </si>
  <si>
    <t>Álgebra Linear I T-08</t>
  </si>
  <si>
    <t>Cálculo Diferencial e Integral III T-01</t>
  </si>
  <si>
    <t>2318390</t>
  </si>
  <si>
    <t>Remoção</t>
  </si>
  <si>
    <t>Funções de uma Variável Complexa T-01</t>
  </si>
  <si>
    <t>Teoria de Galois</t>
  </si>
  <si>
    <t>Álgebra II T-01</t>
  </si>
  <si>
    <t>Álgebra Linear II T-01</t>
  </si>
  <si>
    <t>2224264-1</t>
  </si>
  <si>
    <t>III</t>
  </si>
  <si>
    <t>Álgebra Vetorial e Geometria Analítica T-01</t>
  </si>
  <si>
    <t>Álgebra Vetorial e Geometria Analítica T-07</t>
  </si>
  <si>
    <t>2884023</t>
  </si>
  <si>
    <t>Tópicos de Análise : Teoria do Grau e da bifurcação</t>
  </si>
  <si>
    <t>Tópicos de Análise : Problemas quaisilieares e espaços de Orlicz-Soblev</t>
  </si>
  <si>
    <t>Análise II T-01</t>
  </si>
  <si>
    <t>6338063</t>
  </si>
  <si>
    <t>Matem. p/ o Ens. Médio II: Uma Abord. Crític. T-01</t>
  </si>
  <si>
    <t>Topologia dos Espaços Métricos T-01</t>
  </si>
  <si>
    <t>0336979-1</t>
  </si>
  <si>
    <t>Cálculo Diferencial e Integral I T-02</t>
  </si>
  <si>
    <t>1889161</t>
  </si>
  <si>
    <t>Cálculo Diferencial e Integral I (Novo) T-01</t>
  </si>
  <si>
    <t>Cálculo Diferencial e Integral I (Novo) T-03</t>
  </si>
  <si>
    <t>Variáveis Complexas T-01</t>
  </si>
  <si>
    <t>1719882</t>
  </si>
  <si>
    <t>Álgebra Vetorial e Geometria Analítica T-03</t>
  </si>
  <si>
    <t>Álgebra Vetorial e Geometria Analítica T-06</t>
  </si>
  <si>
    <t>Prática de Ensino de Matemática II T-01</t>
  </si>
  <si>
    <t>3412577-7</t>
  </si>
  <si>
    <t>Cálculo Diferencial e Integral I (Comp.+Elétr.) T-02</t>
  </si>
  <si>
    <t>Introdução à História da Matemática T-01</t>
  </si>
  <si>
    <t>Prática de Ensino de Matemática I T-01</t>
  </si>
  <si>
    <t>2521330</t>
  </si>
  <si>
    <t>Álgebra Linear I T-02</t>
  </si>
  <si>
    <t>Cálculo Diferencial e Integral I (Comp.+Elétr.) T-01</t>
  </si>
  <si>
    <t>Cálculo Diferencial e Integral I (Comp.+Elétr.) T-03</t>
  </si>
  <si>
    <t>2052171</t>
  </si>
  <si>
    <t>Auxiliar</t>
  </si>
  <si>
    <t>Álgebra Linear (verão)</t>
  </si>
  <si>
    <t>Cálculo diferencial e Integral III (Novo) T-02</t>
  </si>
  <si>
    <t>Cálculo diferencial e Integral III (Novo) T-03</t>
  </si>
  <si>
    <t>1314918-9</t>
  </si>
  <si>
    <t>Doutorado em Matematica em Associacao UFCG-UFPB</t>
  </si>
  <si>
    <t>R/SRH/1800-17/05/2010</t>
  </si>
  <si>
    <t>2318350-9</t>
  </si>
  <si>
    <t>Cálculo Avançado T-01</t>
  </si>
  <si>
    <t>O Computador como Instr. de Ensino T-01</t>
  </si>
  <si>
    <t>Prática de Ensino de Matemática III T-01</t>
  </si>
  <si>
    <t>0335560-6</t>
  </si>
  <si>
    <t>Álgebra Linear I T-04</t>
  </si>
  <si>
    <t>Álgebra Linear I T-06</t>
  </si>
  <si>
    <t>Cálculo Diferencial e Integral II (Novo) T-02</t>
  </si>
  <si>
    <t>0332568-5</t>
  </si>
  <si>
    <t>Álgebra Linear I T-05</t>
  </si>
  <si>
    <t>Álgebra Linear I T-07</t>
  </si>
  <si>
    <t>Cálculo Diferencial e Integral II T-04</t>
  </si>
  <si>
    <t>1730949</t>
  </si>
  <si>
    <t>Cálculo Diferencial e Integral I (Novo) T-02</t>
  </si>
  <si>
    <t>Cálculo Diferencial e Integral I (Novo) T-04</t>
  </si>
  <si>
    <t>Álgebra Vetorial e Geometria Analítica T-04</t>
  </si>
  <si>
    <t>Álgebra Vetorial e Geometria Analítica T-05</t>
  </si>
  <si>
    <t>Laboratório de Ensino de Matemática T-01</t>
  </si>
  <si>
    <t>1694878-3</t>
  </si>
  <si>
    <t>Equações Diferenciais Ordinárias</t>
  </si>
  <si>
    <t>Cálculo Diferencial e Integral I (Novo) T-05</t>
  </si>
  <si>
    <t>3318305</t>
  </si>
  <si>
    <t>Alex Ramos Borges</t>
  </si>
  <si>
    <t>Equações Diferenciais T-01</t>
  </si>
  <si>
    <t>Matemática Aplicada ao Design T-01</t>
  </si>
  <si>
    <t>Métodos Quantitativos II T-01</t>
  </si>
  <si>
    <t>2074744</t>
  </si>
  <si>
    <t>TP</t>
  </si>
  <si>
    <t>Docente Substituto</t>
  </si>
  <si>
    <t>Ivaldo Maciel de Brito</t>
  </si>
  <si>
    <t>Álgebra Vetorial e Geometria Analítica T-02</t>
  </si>
  <si>
    <t>Matemática Aplicada à Administração I T-01</t>
  </si>
  <si>
    <t>Matemática Aplicada à Administração I T-02</t>
  </si>
  <si>
    <t>9334047</t>
  </si>
  <si>
    <t>Graduado</t>
  </si>
  <si>
    <t>Cálculo Diferencial e Integral III T-02</t>
  </si>
  <si>
    <t>Equações Diferenciais Lineares T-04</t>
  </si>
  <si>
    <t>Matemática Aplicada à Administração II T-01</t>
  </si>
  <si>
    <t>6330796</t>
  </si>
  <si>
    <t>Cálculo diferencial e Integral I (Novo) T-02</t>
  </si>
  <si>
    <t>Cálculo diferencial e Integral I (Novo) T-04</t>
  </si>
  <si>
    <t>Universidade de Miami</t>
  </si>
  <si>
    <t>Summer 2014</t>
  </si>
  <si>
    <t>??</t>
  </si>
  <si>
    <t>0337185-7</t>
  </si>
  <si>
    <t>UFPB/UFCG</t>
  </si>
  <si>
    <t>1558, DE 12/07/2011</t>
  </si>
  <si>
    <t>1545861</t>
  </si>
  <si>
    <t>Tópicos de História da Matemática</t>
  </si>
  <si>
    <t>Análise Matemática para Licenciatura T-02</t>
  </si>
  <si>
    <t>Introdução à Análise Real T-01</t>
  </si>
  <si>
    <t>1030217-2</t>
  </si>
  <si>
    <t>Álgebra Linear I T-03</t>
  </si>
  <si>
    <t>Cálculo Diferencial e Integral II T-01</t>
  </si>
  <si>
    <t>Cálculo Diferencial e Integral II T-03</t>
  </si>
  <si>
    <t>0333086</t>
  </si>
  <si>
    <t>Especialista</t>
  </si>
  <si>
    <t>Álgebra Comutativa</t>
  </si>
  <si>
    <t>Curso de Leitura (Álgebras com Identidades Polinomiais)</t>
  </si>
  <si>
    <t>Curso de Leitura (Identidades Polinomiais com Involução)</t>
  </si>
  <si>
    <t>Prática de Ensino de Matemática IV T-01</t>
  </si>
  <si>
    <t>1695294</t>
  </si>
  <si>
    <t>Geometria - PROFMAT</t>
  </si>
  <si>
    <t>Resolucao de Problemas - PROFMAT (verao)</t>
  </si>
  <si>
    <t>Cálculo Diferencial e Integral II T-02</t>
  </si>
  <si>
    <t>Fundamentos da Geometria Euclidiana Plana T-01</t>
  </si>
  <si>
    <t>1736841-1</t>
  </si>
  <si>
    <t>EDP I</t>
  </si>
  <si>
    <t>Tópicos Especiais de Análise T-01</t>
  </si>
  <si>
    <t>0337123-7</t>
  </si>
  <si>
    <t>Transf.</t>
  </si>
  <si>
    <t>Cálculo Diferencial e Integral II (Novo) T-01</t>
  </si>
  <si>
    <t>Cálculo Diferencial e Integral II (Novo) T-03</t>
  </si>
  <si>
    <t>Fundamentos de Matemática T-01</t>
  </si>
  <si>
    <t>03369780</t>
  </si>
  <si>
    <t>Aulas na graduação</t>
  </si>
  <si>
    <t>Aulas na pós-graduação</t>
  </si>
  <si>
    <t xml:space="preserve">Atividades de apoio acadêmico  </t>
  </si>
  <si>
    <t>Bancas e comissões examinadoras</t>
  </si>
  <si>
    <t>Cargos de direção (CDs e FGs)</t>
  </si>
  <si>
    <t>Atividades administrativas</t>
  </si>
  <si>
    <t>Atividades de representação</t>
  </si>
  <si>
    <t>XXXXXX</t>
  </si>
  <si>
    <t>SOBRE REALIZADA</t>
  </si>
  <si>
    <t>Atvidades Administrativas</t>
  </si>
  <si>
    <t>Atividade</t>
  </si>
  <si>
    <t>Entrada:</t>
  </si>
  <si>
    <t>Saída:</t>
  </si>
  <si>
    <t>CHA</t>
  </si>
  <si>
    <t>Motivo</t>
  </si>
  <si>
    <t>Documento</t>
  </si>
  <si>
    <t>TOTAL</t>
  </si>
  <si>
    <t>Início</t>
  </si>
  <si>
    <t>Aprovados</t>
  </si>
  <si>
    <t>Nível</t>
  </si>
  <si>
    <t>Tipo</t>
  </si>
  <si>
    <t>Término</t>
  </si>
  <si>
    <t>Situação</t>
  </si>
  <si>
    <t>Tipo:</t>
  </si>
  <si>
    <t>T40 - TP</t>
  </si>
  <si>
    <t>Discriminação</t>
  </si>
  <si>
    <t>Cargo</t>
  </si>
  <si>
    <t>AFC</t>
  </si>
  <si>
    <t>OAF</t>
  </si>
  <si>
    <t>QSA</t>
  </si>
  <si>
    <t>SAG</t>
  </si>
  <si>
    <t>SAPG</t>
  </si>
  <si>
    <t>ORGR</t>
  </si>
  <si>
    <t>ORPG</t>
  </si>
  <si>
    <t>PQ</t>
  </si>
  <si>
    <t>EXT</t>
  </si>
  <si>
    <t>AAA</t>
  </si>
  <si>
    <t>PBCE</t>
  </si>
  <si>
    <t>CD</t>
  </si>
  <si>
    <t>ADM</t>
  </si>
  <si>
    <t>ARP</t>
  </si>
  <si>
    <t>OAT</t>
  </si>
  <si>
    <t>Titulação</t>
  </si>
  <si>
    <t>Classe</t>
  </si>
  <si>
    <t>Vínculo</t>
  </si>
  <si>
    <t>T20</t>
  </si>
  <si>
    <t>Monitoria</t>
  </si>
  <si>
    <t>Atvidades de Representação</t>
  </si>
  <si>
    <t>Carga Horária  Máxima no Período Civil (CHMPC)</t>
  </si>
  <si>
    <t>Carga Horária Semetral Letiva Disponível (CHSLD)</t>
  </si>
  <si>
    <t>N^o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</si>
  <si>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projetos financiados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</si>
  <si>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não bolsitas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</si>
  <si>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extensão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</si>
  <si>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</si>
  <si>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 beneficiadas</t>
    </r>
  </si>
  <si>
    <t>CH</t>
  </si>
  <si>
    <t>N^o de semanas civís</t>
  </si>
  <si>
    <t>N^o de semanas letivas</t>
  </si>
  <si>
    <t>Turmas de Graduação</t>
  </si>
  <si>
    <t>Reprovados</t>
  </si>
  <si>
    <t>Turma</t>
  </si>
  <si>
    <t>N^o Créditos</t>
  </si>
  <si>
    <t>N^o Alunos</t>
  </si>
  <si>
    <t>Aluno:</t>
  </si>
  <si>
    <t>Início:</t>
  </si>
  <si>
    <t>Término:</t>
  </si>
  <si>
    <t>Projeto:</t>
  </si>
  <si>
    <t>Bancas e Comissões Examinadoras</t>
  </si>
  <si>
    <t>Outras Atividades Acadêmicas</t>
  </si>
  <si>
    <t>Bolsa:</t>
  </si>
  <si>
    <t>Período:</t>
  </si>
  <si>
    <t>Atividades acessórias na pós-graduação</t>
  </si>
  <si>
    <t>Afastamentos para capacitação</t>
  </si>
  <si>
    <t>Orientações na graduação</t>
  </si>
  <si>
    <t>Orientações na pós-graduação</t>
  </si>
  <si>
    <t>Nome</t>
  </si>
  <si>
    <t>Matrícula</t>
  </si>
  <si>
    <t>Função:</t>
  </si>
  <si>
    <t>Clientela:</t>
  </si>
  <si>
    <t>Categoria:</t>
  </si>
  <si>
    <t>Local de Realização:</t>
  </si>
  <si>
    <t>Cadastro PRAC:</t>
  </si>
  <si>
    <t>Orientações na Graduação</t>
  </si>
  <si>
    <t>Turmas de Pós-Graduação</t>
  </si>
  <si>
    <t>Cargos: CDs e FGs</t>
  </si>
  <si>
    <t>Atvidades de Apoio Acadêmico</t>
  </si>
  <si>
    <t>A1 - QUADRO DOCENTE</t>
  </si>
  <si>
    <t>Substitutos</t>
  </si>
  <si>
    <t>AFASTADOS INTEGRALMENTE</t>
  </si>
  <si>
    <t>Doutorado</t>
  </si>
  <si>
    <t>Licenças</t>
  </si>
  <si>
    <t>TITULAÇÃO</t>
  </si>
  <si>
    <t>QUANT.</t>
  </si>
  <si>
    <t>%</t>
  </si>
  <si>
    <t>CLASSE</t>
  </si>
  <si>
    <t>REGIME</t>
  </si>
  <si>
    <t>DOUTORES</t>
  </si>
  <si>
    <t>TITULARES</t>
  </si>
  <si>
    <t>MESTRES</t>
  </si>
  <si>
    <t>ADJUNTOS</t>
  </si>
  <si>
    <t>ASSISTENTES</t>
  </si>
  <si>
    <t>GRADUADOS</t>
  </si>
  <si>
    <t>AUXILIARES</t>
  </si>
  <si>
    <t>OUTRO</t>
  </si>
  <si>
    <t>No. disciplinas oferecidas (NDG)</t>
  </si>
  <si>
    <t>No. turmas oferecidas (NTG)</t>
  </si>
  <si>
    <t>No. de matrículas atendidas (NMG)</t>
  </si>
  <si>
    <t>No. de créditos oferecidos (NCG)</t>
  </si>
  <si>
    <t>No. de horas em sala da aula (NHG)</t>
  </si>
  <si>
    <t>No. de cursos atendidos (NCAG)</t>
  </si>
  <si>
    <t>No. Disciplinas oferecidas (NDP)</t>
  </si>
  <si>
    <t>No. turmas oferecidas (NTP)</t>
  </si>
  <si>
    <t>No. de matrículas atendidas (NMP)</t>
  </si>
  <si>
    <t>No. de créditos oferecidos (NCP)</t>
  </si>
  <si>
    <t>No. de horas em sala da aula (NHP)</t>
  </si>
  <si>
    <t>No. de cursos atendidos (NCAP)</t>
  </si>
  <si>
    <t>Média de alunos por turma {MAT=(NMG+NMP)/(NTG+NTP)}</t>
  </si>
  <si>
    <t>TIPO</t>
  </si>
  <si>
    <t>QUANT</t>
  </si>
  <si>
    <t>SOBRE O TOTAL</t>
  </si>
  <si>
    <t>SOBRE O EFETIVO</t>
  </si>
  <si>
    <t xml:space="preserve">Aprovados </t>
  </si>
  <si>
    <t>Reprovados por nota</t>
  </si>
  <si>
    <t>Desistentes</t>
  </si>
  <si>
    <t>Retidos</t>
  </si>
  <si>
    <t xml:space="preserve">QUANT. </t>
  </si>
  <si>
    <t>Extensão</t>
  </si>
  <si>
    <t>Tutoria Acadêmica</t>
  </si>
  <si>
    <t>Outras</t>
  </si>
  <si>
    <t>Artigos técnicos ou científicos publicados em periódicos indexados internacionalmente</t>
  </si>
  <si>
    <t>Artigos técnicos ou científicos publicados em periódicos de circulação nacional</t>
  </si>
  <si>
    <t>Listagem dos Professores</t>
  </si>
  <si>
    <t>Outros afastamentos</t>
  </si>
  <si>
    <t>Pesquisa</t>
  </si>
  <si>
    <t xml:space="preserve">Extensão   </t>
  </si>
  <si>
    <t xml:space="preserve">Qualificação sem afastamento                                                                    </t>
  </si>
  <si>
    <t>Outras atividades acadêmicas</t>
  </si>
  <si>
    <t>Período civil:</t>
  </si>
  <si>
    <t>Período letivo:</t>
  </si>
  <si>
    <t>Excepcionalidades:</t>
  </si>
  <si>
    <t>Forma</t>
  </si>
  <si>
    <t>Instituição:</t>
  </si>
  <si>
    <t>Retorno:</t>
  </si>
  <si>
    <t>Portaria:</t>
  </si>
  <si>
    <t>Programa:</t>
  </si>
  <si>
    <t>Outros Afastamentos</t>
  </si>
  <si>
    <t>Afastamentos para Qualificação</t>
  </si>
  <si>
    <t>Orientações na Pós-Graduação</t>
  </si>
  <si>
    <t>Distribuição da Carga Horária Por Professor</t>
  </si>
  <si>
    <t>UNIDADE ACADÊMICA MATEMÁTICA E ESTATÍSTICA</t>
  </si>
  <si>
    <t>Alciônio Saldanha de Oliveira</t>
  </si>
  <si>
    <t>Antônio Luiz de Melo</t>
  </si>
  <si>
    <t>Antônio Pereira Brandão Júnior</t>
  </si>
  <si>
    <t>Izabel Maria Barbosa de Albuquerque</t>
  </si>
  <si>
    <t>Vânio Fragoso de Melo</t>
  </si>
  <si>
    <t>Alecxandro Alves Vieira</t>
  </si>
  <si>
    <t>Alexsandro Bezerra Cavalcanti</t>
  </si>
  <si>
    <t>Antônio José da Silva</t>
  </si>
  <si>
    <t>Aparecido Jesuino de Souza</t>
  </si>
  <si>
    <t>Bráulio Maia Junior</t>
  </si>
  <si>
    <t>Claudianor Oliveira Alves</t>
  </si>
  <si>
    <t>Daniel Marinho Pellegrino</t>
  </si>
  <si>
    <t>Davis Matias de Oliveira</t>
  </si>
  <si>
    <t>Gilberto da Silva Matos</t>
  </si>
  <si>
    <t>Jacqueline Félix de Brito</t>
  </si>
  <si>
    <t>José de Arimatéia Fernandes</t>
  </si>
  <si>
    <t>José Luiz Neto</t>
  </si>
  <si>
    <t>José Medeiros da Costa</t>
  </si>
  <si>
    <t>Luiz Mendes Albuquerque Neto</t>
  </si>
  <si>
    <t>Marco Aurélio Soares Souto</t>
  </si>
  <si>
    <t>Maria Isabelle Silva Borges</t>
  </si>
  <si>
    <t>Marisa de Sales Monteiro</t>
  </si>
  <si>
    <t>Miriam Costa</t>
  </si>
  <si>
    <t>Rosângela da Silva Figueredo</t>
  </si>
  <si>
    <t>Rosana Marques da Silva</t>
  </si>
  <si>
    <t>Rosângela Silveira do Nascimento</t>
  </si>
  <si>
    <t>Sérgio Mota Alves</t>
  </si>
  <si>
    <t>Vandik Estevam Barbosa</t>
  </si>
  <si>
    <t>Thiciany Matsudo Iwano</t>
  </si>
  <si>
    <t>Atividades acessórias graduação</t>
  </si>
  <si>
    <t>ESPECIALISTAS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</si>
  <si>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bolsitas CNPq envolvidos</t>
    </r>
  </si>
  <si>
    <t>Resumos publicados em anais de eventos internacionais</t>
  </si>
  <si>
    <t>Ministração de Minicurso ou palestra em eventos técnico-cientificos ou artisticos culturais</t>
  </si>
  <si>
    <t>AFASTAMENTOS DEFINITIVOS</t>
  </si>
  <si>
    <t>TOTAIS</t>
  </si>
  <si>
    <t>Do quadro de efetivos</t>
  </si>
  <si>
    <t>Docentes para o quadro de efetivos</t>
  </si>
  <si>
    <t>Docentes substitutos</t>
  </si>
  <si>
    <t>A3 - ÍNDICES DE TITULAÇÃO SOBRE CLASSE</t>
  </si>
  <si>
    <t>A4 - CAPACIDADE INSTALADA</t>
  </si>
  <si>
    <t>B1 - ATIVIDADE DE ENSINO NA GRADUAÇÃO</t>
  </si>
  <si>
    <t>B2 - ATIVIDADE DE ENSINO NA PÓS-GRADUAÇÃO</t>
  </si>
  <si>
    <t>B3 - MÉDIAS GERAIS</t>
  </si>
  <si>
    <t>B4 - PERCENTUAIS DE RENDIMENTO DISCENTE NA GRADUAÇÃO</t>
  </si>
  <si>
    <t>B5 - PERCENTUAIS DE RENDIMENTO DISCENTE NA PÓS-GRADUAÇÃO</t>
  </si>
  <si>
    <t>C1 - PESQUISA</t>
  </si>
  <si>
    <t>D1 - EXTENSÃO</t>
  </si>
  <si>
    <t>E1 - PRODUÇÃO CIENTÍFICA E TECNOLOGICA</t>
  </si>
  <si>
    <t>F - DISTRIBUIÇÃO PERCENTUAL DA CARGA HORÁRIA REALIZADA</t>
  </si>
  <si>
    <t>Média de alunos matriculados por turma (MAG)</t>
  </si>
  <si>
    <t>Média de alunos matriculados por turma (MAP)</t>
  </si>
  <si>
    <t>Média turmas por docente disponível {MTD=(NTG+NTP)/DD}</t>
  </si>
  <si>
    <t>Média de matrículas por docente disponível {MMD=(NMG+NMP)/DD}</t>
  </si>
  <si>
    <t>Média de créditos por docente disponível {MCD=(NCG+NCP)/DD}</t>
  </si>
  <si>
    <t>Média horária semanal em sala de aula no período letivo {(CHSA/DD)}</t>
  </si>
  <si>
    <t>Situação:</t>
  </si>
  <si>
    <t>Financiamento:</t>
  </si>
  <si>
    <t>Linha de Pesquisa:</t>
  </si>
  <si>
    <t>Orçamento Global:</t>
  </si>
  <si>
    <t>Total desenbolsado:</t>
  </si>
  <si>
    <t>Valor utilizado:</t>
  </si>
  <si>
    <t>Saldo:</t>
  </si>
  <si>
    <t>Total desembolsado:</t>
  </si>
  <si>
    <t>Interface:</t>
  </si>
  <si>
    <t>No de beneficiados:</t>
  </si>
  <si>
    <t>Publicações Científicas</t>
  </si>
  <si>
    <t>Produção Artística</t>
  </si>
  <si>
    <t>Produção Técnica</t>
  </si>
  <si>
    <t>Capacitação sem Afastamento</t>
  </si>
  <si>
    <t>Descrição:</t>
  </si>
  <si>
    <t>Atividades de Pesquisa</t>
  </si>
  <si>
    <t>Atividades de Extensão</t>
  </si>
  <si>
    <t>Participações em Eventos</t>
  </si>
  <si>
    <t>Evento:</t>
  </si>
  <si>
    <t>Local:</t>
  </si>
  <si>
    <t>Abrangência:</t>
  </si>
  <si>
    <t>Divulgação do Conhecimento</t>
  </si>
  <si>
    <t>Data:</t>
  </si>
  <si>
    <t>Discriminação:</t>
  </si>
  <si>
    <t>Atividade(s):</t>
  </si>
  <si>
    <t>Visitantes Recebidos</t>
  </si>
  <si>
    <t>Anfitrião:</t>
  </si>
  <si>
    <t>Visitante:</t>
  </si>
  <si>
    <t>Visitas Realizadas</t>
  </si>
  <si>
    <t>ADMISSÕES</t>
  </si>
  <si>
    <t>TOTAL DE DOCENTES DISPONÍVEIS NA MAIOR PARTE DO PERIODO</t>
  </si>
  <si>
    <t>Motivo(s):</t>
  </si>
  <si>
    <t>TOTAL DE DOCENTES LOTADOS NA UNIDADE ACADEMICA AO FINAL DO PERIODO</t>
  </si>
  <si>
    <t>ASSOCIADOS</t>
  </si>
  <si>
    <t>A2 - CARREIRA DOCENTE AO FINAL DO PERIODO</t>
  </si>
  <si>
    <t>Subtotal de efetivos ou em estagio probatorio:</t>
  </si>
  <si>
    <t>Subtotal de substitutos:</t>
  </si>
  <si>
    <t>T40-DE</t>
  </si>
  <si>
    <t>Assistentes/Mestres</t>
  </si>
  <si>
    <t>Auxiliares/(Especialistas + Graduados)</t>
  </si>
  <si>
    <t>Obs.: CHTR é igual a soma das cargas horárias das atividades realizadas no período menos os afastamentos.</t>
  </si>
  <si>
    <t>Carga Horária Total Realizada(CHTR)            (Deve estar entre CHMPC e CHSLD)</t>
  </si>
  <si>
    <t>Preencha apenas as celulas em branco,</t>
  </si>
  <si>
    <t>consultando as demais planilhas.</t>
  </si>
  <si>
    <t>Total de matrículas atendidas.</t>
  </si>
  <si>
    <t>Resumo Geral das Várias Atividades Desenvolvidas Pelos Docentes no</t>
  </si>
  <si>
    <t>Local</t>
  </si>
  <si>
    <t>Data</t>
  </si>
  <si>
    <t>Visitantes recebidos por docentes da Unidade Acadêmica</t>
  </si>
  <si>
    <t>Participações em Encontros, Congressos, Seminários, Reuniões Científicas, etc..</t>
  </si>
  <si>
    <t>Visitas realizadas por docentes da Unidade Acadêmica à outras instituições</t>
  </si>
  <si>
    <t>Atividades de divulgação realizadas por docentes da Unidade Acadêmica</t>
  </si>
  <si>
    <t>Teses defendidas sob orientação de docentes da Unidade Acadêmica</t>
  </si>
  <si>
    <t>Dissertações defendidas sob orientação de docentes da Unidade Acadêmica</t>
  </si>
  <si>
    <t>Livros técnicos e didáticos publicados</t>
  </si>
  <si>
    <t>Totais</t>
  </si>
  <si>
    <t>CHR</t>
  </si>
  <si>
    <t>CHPC</t>
  </si>
  <si>
    <t>CHPL</t>
  </si>
  <si>
    <t>ACSGR</t>
  </si>
  <si>
    <t>ACSPG</t>
  </si>
  <si>
    <t>No. de horas acessórias (atendendimento, preparação de aulas, avaliação, etc.) (ACSPG)</t>
  </si>
  <si>
    <t>No. de horas acessórias (atendendimento, preparação de aulas, avaliação, etc.) (ACSGR)</t>
  </si>
  <si>
    <t>PET - Matematica</t>
  </si>
  <si>
    <t>PET - Conexoes</t>
  </si>
  <si>
    <t>PICME-OBMEP</t>
  </si>
  <si>
    <t>PIBID</t>
  </si>
  <si>
    <t>Iniciação Científica (PIBIC, PRH-25, INCTMat, outros)</t>
  </si>
  <si>
    <t>Estágio Supervisionado</t>
  </si>
  <si>
    <t>Trabalho Final de Curso de Graduacao</t>
  </si>
  <si>
    <t>B6 - ORIENTAÇÕES DE ALUNOS</t>
  </si>
  <si>
    <t>Mestrado Acadêmico</t>
  </si>
  <si>
    <t>Mestrado Profissional - PROFMAT</t>
  </si>
  <si>
    <t>TCCs do Mestrado Profissional defendidos sob orientacao de docentes da Unidade Academica</t>
  </si>
  <si>
    <t>TCCs de Graduacao defendidos sob orientacao de docentes da Unidade Academica</t>
  </si>
  <si>
    <t>UNIDADE ACADÊMICA DE MATEMÁTICA</t>
  </si>
  <si>
    <t>Distribuição Percentual das Atividades Docentes da Unidade Acadêmica Matemática</t>
  </si>
  <si>
    <t>(Titulares+Associados+Adjuntos)/Doutores</t>
  </si>
  <si>
    <t>SOBRE TOTAL</t>
  </si>
  <si>
    <t xml:space="preserve"> CHA Total  Disponível Realizada</t>
  </si>
  <si>
    <t>Chafast</t>
  </si>
  <si>
    <t>Curso:</t>
  </si>
  <si>
    <t>Não Houve</t>
  </si>
  <si>
    <t xml:space="preserve">Ara'ujo. J,  Lima, H.F; Sobre a Geometria de Gráficos Killing Conformes Inteiros em Ambientes Riemannianos Folheados , Dissertacao de mestrado acad^emcio, UFCG, 2014. </t>
  </si>
  <si>
    <t>Doutor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</si>
  <si>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institucionais (casadinho, PRH-25, INCTMat, …)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</si>
  <si>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projetos de pesquisa individuais ou coletivos</t>
    </r>
  </si>
  <si>
    <t>Matemática</t>
  </si>
  <si>
    <t>2013.2</t>
  </si>
  <si>
    <t>28/10/2013 a 27/04/2014</t>
  </si>
  <si>
    <t>29/10/2013 a 25/04/2014</t>
  </si>
  <si>
    <t>23/01/2014 a 03/02/2014</t>
  </si>
  <si>
    <t>Férias</t>
  </si>
  <si>
    <t/>
  </si>
  <si>
    <t>Graduação em Estátistica</t>
  </si>
  <si>
    <t>Graduação em Engenharia Elétrica</t>
  </si>
  <si>
    <t>Participação em Colegiado de Curso como membro suplente</t>
  </si>
  <si>
    <t>Port./UAMat Nº18/2013</t>
  </si>
  <si>
    <t>Port./UAMat Nº21/2013</t>
  </si>
  <si>
    <t>Concluído</t>
  </si>
  <si>
    <t xml:space="preserve"> </t>
  </si>
  <si>
    <t>UFCG</t>
  </si>
  <si>
    <t>Aluno regularmente matriculado no curso de Geometria Riemanniana</t>
  </si>
  <si>
    <t>Aluno regularmente matriculado no curso de `Álgebra Comutativa</t>
  </si>
  <si>
    <t>Curso de doutorado vinculado a UFCG ou não</t>
  </si>
  <si>
    <t>IMPA</t>
  </si>
  <si>
    <t>Pesquisa conjunta em leis de conservacao</t>
  </si>
  <si>
    <t>CNPQ/Casadinho/PROCAD</t>
  </si>
  <si>
    <t>Jesus Carlos da Mota</t>
  </si>
  <si>
    <t>Pesquisa conjunta sobre um modelo de combustao em meios porosos</t>
  </si>
  <si>
    <t>Marcelo Viana</t>
  </si>
  <si>
    <t>VII Semana de Matem'atica do CCT - Palestra: f(x)=x</t>
  </si>
  <si>
    <t>Lorenzo Dias</t>
  </si>
  <si>
    <t>VII Semana de Matem'atica do CCT - Palestra: 3x+1 (ou (3x+1)/2); mesa redonda sobre a pos graduacao.</t>
  </si>
  <si>
    <t>Ronaldo Garcia</t>
  </si>
  <si>
    <t>VII Semana de Matem'atica do CCT - Palestra: Dinâmica e Geometria: resultados clássicos e problemas elementares</t>
  </si>
  <si>
    <t>UFG</t>
  </si>
  <si>
    <t>PUC-Rio</t>
  </si>
  <si>
    <t>SBM</t>
  </si>
  <si>
    <t>INCTMat</t>
  </si>
  <si>
    <t>CAPES/PROAP</t>
  </si>
  <si>
    <t>Confecção do relatório da UAMat - Periodo 2013.1</t>
  </si>
  <si>
    <t>Pós-Graduação em Matemática (mestrado academico - Área: Mat. Aplic.)</t>
  </si>
  <si>
    <t>Participação em Colegiado de Curso como membro titular, exceto membro nato</t>
  </si>
  <si>
    <t>Port./UAME/CCT/27/2010</t>
  </si>
  <si>
    <t>Coordenação local do Instituto Nacional de Ciencia e Tecnologia em Matemática-INCTMat</t>
  </si>
  <si>
    <t>Coordenação do Laboratório de Informática (LIDME) da UAME</t>
  </si>
  <si>
    <t>Email do Jacob</t>
  </si>
  <si>
    <t>Port./UAME/15/2010</t>
  </si>
  <si>
    <t>Coordenador do Mestrado Profissional em Matemática-PROFMAT/CCT-UFCG</t>
  </si>
  <si>
    <t>Port. R/SRH/1225</t>
  </si>
  <si>
    <t>Comissão Organizadora da VII Semana de Matemática do CCT/UFCG</t>
  </si>
  <si>
    <t>Comissão do Núcleo Estruturante do Curso de Bacharelado em Matemática</t>
  </si>
  <si>
    <t>Membro de comissão de evento técnico-científico ou artístico-cultural regional</t>
  </si>
  <si>
    <t>Participação em comissões acadêmicas, assessorias e consultorias que tratem de assuntos de abrangência do centro por designação do chefe</t>
  </si>
  <si>
    <t>Projeto Casadinho/PROCAD CNPq/CAPES, Proc. 552.464/2011-2 (Coordenação M. Aurelio)</t>
  </si>
  <si>
    <t>Participante</t>
  </si>
  <si>
    <t>Programa Interdepartamental de Tecnologia em Petróleo e Gás - PRH(25)</t>
  </si>
  <si>
    <t>Modelos matemáticos em meios porosos</t>
  </si>
  <si>
    <t>Coordenador</t>
  </si>
  <si>
    <t>Instituto Nacional de Ciência e Tecnologia de Matemática</t>
  </si>
  <si>
    <t>CNPq</t>
  </si>
  <si>
    <t>Em andamento</t>
  </si>
  <si>
    <t>ANP</t>
  </si>
  <si>
    <t>Análise</t>
  </si>
  <si>
    <t>Matemática Aplicada, Dinâmica dos Fluidos</t>
  </si>
  <si>
    <t>Análise/Matemática Aplicada</t>
  </si>
  <si>
    <t>Erivaldo Diniz de Lima</t>
  </si>
  <si>
    <t>A definir</t>
  </si>
  <si>
    <t>Keytt Amaral da Silva</t>
  </si>
  <si>
    <t>Vandenberg Gouveia Dias</t>
  </si>
  <si>
    <t>Sobre a quadratura de ploigonos</t>
  </si>
  <si>
    <t>Mestrado Acadêmcio em Matemática</t>
  </si>
  <si>
    <t>CAPES</t>
  </si>
  <si>
    <t>Mestrado Profissional em Matemática</t>
  </si>
  <si>
    <t>Daniela Enéas</t>
  </si>
  <si>
    <t>Noções de Equações Diferenciais Ordinárias</t>
  </si>
  <si>
    <t>Gabriel Villanova</t>
  </si>
  <si>
    <t>Monitoria Calculo 3</t>
  </si>
  <si>
    <t>INCTMat : Instituto Nacional de Ciência e Tecnologia em Matemática</t>
  </si>
  <si>
    <t>Pós-Graduação em Matemática (Mestrado Profissional)</t>
  </si>
  <si>
    <t>Diretor do Centro de Ciências e Tecnologia da UFCG</t>
  </si>
  <si>
    <t>Port.R/SRH/No.1098</t>
  </si>
  <si>
    <t>Matroides 3-conexas</t>
  </si>
  <si>
    <t>Alecio Soares Silva</t>
  </si>
  <si>
    <t>Equações Diofantinas</t>
  </si>
  <si>
    <t>PROFMAT</t>
  </si>
  <si>
    <t>Henrique Fernandes de Lima</t>
  </si>
  <si>
    <t>Cícero Pedro de Aquino</t>
  </si>
  <si>
    <t>Banca de dissertacao de mestrado de Jogli</t>
  </si>
  <si>
    <t>José Nazareno Gomes</t>
  </si>
  <si>
    <t>Banca de dissertacao de mestrado Jogli</t>
  </si>
  <si>
    <t>Jorge Herbert</t>
  </si>
  <si>
    <t>VII Semana da Matematica do CCT/UFCG - Palestra: Superfícies com curvatura média prescrita</t>
  </si>
  <si>
    <t xml:space="preserve">VII Semana da Matematica do CCT/UFCG - Palestra:Hipersuperfícies Weingarten lineares no espaço
</t>
  </si>
  <si>
    <t>UFPI</t>
  </si>
  <si>
    <t>UFAM</t>
  </si>
  <si>
    <t>UFC</t>
  </si>
  <si>
    <t>CAPES?PROAP</t>
  </si>
  <si>
    <t>INCTMAt</t>
  </si>
  <si>
    <t>CAPES/PAEP</t>
  </si>
  <si>
    <t>Graduação em Matemática</t>
  </si>
  <si>
    <t>Graduação em Computação</t>
  </si>
  <si>
    <t>Port./UAMat Nº26/2013</t>
  </si>
  <si>
    <t>UAMat Nº31/2013</t>
  </si>
  <si>
    <t>Coordenador do Mestrado Academico em Matematica do CCT/UFCG</t>
  </si>
  <si>
    <t>Port. SRH1224/2013</t>
  </si>
  <si>
    <t xml:space="preserve">LIMA, H. F. ; PARENTE, U. L. . On the geometry of maximal spacelike hypersurfaces immersed in a generalized Robertson-Walker spacetime. Annali di Matematica Pura ed Applicata, v. 192, p. 649-663, 2013. </t>
  </si>
  <si>
    <t>Artigo técnico ou científico publicado em periódico indexado internacionalmente</t>
  </si>
  <si>
    <t>LIMA, H. F. ; de Lima, J. R. . Complete linear Weingarten spacelike hypersurfaces immersed in a locally symmetric Lorentz space. Results in Mathematics / Resultate der Mathematik, v. 63, p. 865-876, 2013.</t>
  </si>
  <si>
    <t xml:space="preserve">LIMA, H. F. ; de Lima, J. R. . CHARACTERIZATIONS OF LINEAR WEINGARTEN SPACELIKE HYPERSURFACES IN EINSTEIN SPACETIMES. Glasgow Mathematical Journal (Print), v. 55, p. 567-579, 2013. </t>
  </si>
  <si>
    <t xml:space="preserve">Aquino,C.P. ; LIMA, H. F. ; Velásquez, M.A.L. . A new characterization of complete linear Weingarten hypersurfaces in real space forms. Pacific Journal of Mathematics, v. 261, p. 33-43, 2013. </t>
  </si>
  <si>
    <t xml:space="preserve">LIMA, H. F. ; Velásquez, M.A.L. . On the geometry of linear Weingarten spacelike hypersurfaces in the de Sitter space. Bulletin Brazilian Mathematical Society (Impresso), v. 44, p. 49-65, 2013. </t>
  </si>
  <si>
    <t xml:space="preserve">ALÍAS, L.J.; COLARES, A. G. ; LIMA, H. F. . On the rigidity of complete spacelike hypersurfaces immersed in a generalized Robertson-Walker spacetime. Bulletin Brazilian Mathematical Society (Impresso), v. 44, p. 195-217, 2013. </t>
  </si>
  <si>
    <t>Geometria da aplicação normal de Gauss de hipersuperfícies imersas em espaços do tipo hiperbólico</t>
  </si>
  <si>
    <t xml:space="preserve">Sobre a geometria de hipersuperfícies Weingartens lineares completas </t>
  </si>
  <si>
    <t>Estabilidade e rigidez de imersões Riemannianas</t>
  </si>
  <si>
    <t>Curvaturas anisotrópicas de hipersuperfícies do espaço Euclidiano</t>
  </si>
  <si>
    <t>Geometria Diferencial</t>
  </si>
  <si>
    <t>Jogli Gidel da Silva Araújo</t>
  </si>
  <si>
    <t>Sobre a Geometria de Gráficos Killing Conformes Inteiros em Ambientes Riemannianos Folheados</t>
  </si>
  <si>
    <t>Arlandson Matheus Silva Oliveira
Arlandson Matheus Silva Oliveira
Arlandson Matheus Oliveira</t>
  </si>
  <si>
    <t>Nulidade de gráficos Killing conformes em espaços Riemannianos</t>
  </si>
  <si>
    <t>Fábio Reis dos Santos</t>
  </si>
  <si>
    <t>Caracterizações de hipersuperfícies tipo-espaço completas com duas curvaturas principais distintas</t>
  </si>
  <si>
    <t>Eraldo Almeida Lima Jr</t>
  </si>
  <si>
    <t>Teoremas tipo-Bernstein em produtos semi-Riemannianos</t>
  </si>
  <si>
    <t>Mestrado em Matemática</t>
  </si>
  <si>
    <t>Doutorado em Matemática</t>
  </si>
  <si>
    <t>Hugo Saraiva Tavares</t>
  </si>
  <si>
    <t>Introdução às Curvas e Superfícies Regulares em Ambientes Euclidianos</t>
  </si>
  <si>
    <t>Josevânia Soares da Silva</t>
  </si>
  <si>
    <t>PET Conexões de Saberes: Matemática e Estatística</t>
  </si>
  <si>
    <t>Andressa da Silva Venâncio</t>
  </si>
  <si>
    <t>Gerusa Balbino Sales</t>
  </si>
  <si>
    <t>Laise Dias Alves Araújo</t>
  </si>
  <si>
    <t>Outros</t>
  </si>
  <si>
    <t>PET - Conexões</t>
  </si>
  <si>
    <t>Jaciene Macena da Silva</t>
  </si>
  <si>
    <t>Vitor Afonso Monteiro Trajano</t>
  </si>
  <si>
    <t>Kaline Ambrósio da Fonseca</t>
  </si>
  <si>
    <t>Marcia Regina da Silva</t>
  </si>
  <si>
    <t>Soluções positivas do tipo multi-bump para um sistema do tipo Schrödinger-Poisson com expoente crítico</t>
  </si>
  <si>
    <t>III WORKSHOP DE EQUAÇÕES DIFERENCIAIS NÃO-LINEARES DA UFPB</t>
  </si>
  <si>
    <t>Coordenador do programa de desenvolvimento curricular do CCT</t>
  </si>
  <si>
    <t>Port/DCCT/008/2006</t>
  </si>
  <si>
    <t>Oiveira. A. S.,Multiplicidade de soluções para  sistemas do tipo Schrodinger-Poisson, Tese de Doutorado UFCG-UFPB, abril -  2014.</t>
  </si>
  <si>
    <t>Tese do docente defendida e aprovada.</t>
  </si>
  <si>
    <t>Concluindo tese de Doutorado</t>
  </si>
  <si>
    <t>Marcelo Carvalho Ferreira</t>
  </si>
  <si>
    <t>Ferreira, M. C., Existencia de Soluções Via Métodos Variacionais Para Uma Classe de Problemas Quaselineares com Expoentes Variáveis, Tese de Doutorado UFCG-UFPB, 2014.</t>
  </si>
  <si>
    <t>Estudo Individual</t>
  </si>
  <si>
    <t>Angelo Roncalli Furtado de Holanda</t>
  </si>
  <si>
    <t>Graduação em Engenharia de Minas</t>
  </si>
  <si>
    <t>Port./UAMat Nº32/2013</t>
  </si>
  <si>
    <t>Pesquisa Individual</t>
  </si>
  <si>
    <t>EDP Elípticas</t>
  </si>
  <si>
    <t>Introdução à Analise Real (verão)</t>
  </si>
  <si>
    <t>Marco Antonio Lázaro Velásquez</t>
  </si>
  <si>
    <t>Pós-Graduação em Meteorologia</t>
  </si>
  <si>
    <t>Port./UAMat Nº36/2013</t>
  </si>
  <si>
    <t>Coordenador do Curso de Bacherelado (Diurno) em Matemática da UFCG</t>
  </si>
  <si>
    <t>Participação em banca de Fábio Reis do Santos</t>
  </si>
  <si>
    <t>Participação em banca de Gilson Simôes Ferreira Junior</t>
  </si>
  <si>
    <t xml:space="preserve"> Participação em banca de Edgar Corrêa de Amorim Filho</t>
  </si>
  <si>
    <t>Banca examinadora de exame de qualificação para doutorado</t>
  </si>
  <si>
    <t>Banca examinadora de dissertação de mestrado acadêmico</t>
  </si>
  <si>
    <t>UFCG-UFPB</t>
  </si>
  <si>
    <t>Departamento de Matemática - UFPE</t>
  </si>
  <si>
    <t>28/02/204</t>
  </si>
  <si>
    <t>Comissão de Examens de Proficiências em Linguas Extrangeiras do Programa de Pos-Graduação em Matemática da UFCG</t>
  </si>
  <si>
    <t>Participação em provas de proficiência em linguas estrangeiras (elaboração, aplicação e avaliação)</t>
  </si>
  <si>
    <t xml:space="preserve">H. de Lima ; Aquino, C. P. ; Marco A. L. Velásquez . "Generalized maximum principles and the characterization of linear Weingarten hypersurfaces in space forms". The Michigan Mathematical Journal, v. 63, p. 27-40, 2014. </t>
  </si>
  <si>
    <t xml:space="preserve">GOMES, J. N. V. ; H. de Lima ; SANTOS, F. R. ; Marco A. L. Velásquez . "On the complete linear Weingarten spacelike hypersurfaces with two distinct principal curvatures in Lorentzian space forms". Journal of Mathematical Analysis and Applications (Print), p. 248-263, 2014. </t>
  </si>
  <si>
    <t xml:space="preserve">H. de Lima ; Sousa, A. F. P. ; Marco A. L. Velásquez . "Stability of spacelike hypersurfaces with higher order mean curvature linearly related in conformally stationary spacetimes". International Journal of Mathematics, v. 24, p. 131213222202000, 2014. </t>
  </si>
  <si>
    <t>r-Estabilidade de Hipersuperfícies tipo-espaço em Variedades de Lorentz Conformemente Estacionários</t>
  </si>
  <si>
    <t>Resultados tipo-Bernstein em Variedades de Lorentz Conformemente Estacionárias</t>
  </si>
  <si>
    <t xml:space="preserve">Caracterização de Hipersuperfícies de Weingarten Lineares </t>
  </si>
  <si>
    <t xml:space="preserve">Caracterização de Dominios Euclidianos, Hiperbólicos e Esféricos em ambientes semi-Riemannianos </t>
  </si>
  <si>
    <t>Geometria  Diferencial</t>
  </si>
  <si>
    <t>Fabio Reis do Santos</t>
  </si>
  <si>
    <t xml:space="preserve">a de finir </t>
  </si>
  <si>
    <t>Jamilly Lourêdo Rocha</t>
  </si>
  <si>
    <t>Teoremas de Rigidez para Hipersuperfícies no Espaço Hiperbólico</t>
  </si>
  <si>
    <t>Doutorado em Matemática UFCG-UFPB</t>
  </si>
  <si>
    <t xml:space="preserve">Vyacheslav Futorny </t>
  </si>
  <si>
    <t>Participacao da VII semana da matematica do CCT - Palestra: Representações de álgebras de Kac-Moody e suas aplicações em Matemática e Física</t>
  </si>
  <si>
    <t>Dimas Gonçalves</t>
  </si>
  <si>
    <t>Participacao na VII semana da matematica - Palestra: T-álgebra limite</t>
  </si>
  <si>
    <t>USP</t>
  </si>
  <si>
    <t>USP-Sao Carlos</t>
  </si>
  <si>
    <t>Assembléias Departamentais</t>
  </si>
  <si>
    <t>Relatos de processos (de progresão funcional e de afastamento)</t>
  </si>
  <si>
    <t>Comissão eleitoral da UAMat</t>
  </si>
  <si>
    <t>Graduação em Engenharia Agrícola</t>
  </si>
  <si>
    <t>Pós-Graduação em Matemática (mestrado academico - Área: Álgebra)</t>
  </si>
  <si>
    <t>Graduação em Meteorologia</t>
  </si>
  <si>
    <t>Port./UAMat Nº28/2013</t>
  </si>
  <si>
    <t>Port./UAME/39/2009</t>
  </si>
  <si>
    <t>Port./UAMat Nº19/2013</t>
  </si>
  <si>
    <t>Coordenador do Curso de Bacharelado em Matemática</t>
  </si>
  <si>
    <t>Port. R/SRH/No.1221</t>
  </si>
  <si>
    <t>Comissão de Selação e de Avaliação e Bolsas do PPGMat</t>
  </si>
  <si>
    <t>Defesa de Dissertação de Mestrado do aluno Claudemir Fideles Bezerra Júnior da UFCG</t>
  </si>
  <si>
    <t>Banca de seleção de alunos para o mestrado</t>
  </si>
  <si>
    <t>UAMat/UFCG</t>
  </si>
  <si>
    <t>Antônio Marcos Duarte de França</t>
  </si>
  <si>
    <t>Thiago Felipe da Silva</t>
  </si>
  <si>
    <t>Grupos Solúveia e Nilpotentes</t>
  </si>
  <si>
    <t>Felipe Barbosa Cavalcante</t>
  </si>
  <si>
    <t>Extensoes de Corpos</t>
  </si>
  <si>
    <t>PET -  Matemática</t>
  </si>
  <si>
    <t>Universidade Federal de Campina Grande</t>
  </si>
  <si>
    <t>Estudos individuais sobre álgebra</t>
  </si>
  <si>
    <t>Orientação do monitor Paulo Romero Ferreira Filho</t>
  </si>
  <si>
    <t>Orientação da monitora Yana de Medeiros Silva</t>
  </si>
  <si>
    <t xml:space="preserve">Bruno Sérgio Vasconcelos de Araújo </t>
  </si>
  <si>
    <t>Graduação em Engenharia de Petróleo</t>
  </si>
  <si>
    <t>Graduação em Engenharia de Alimentos</t>
  </si>
  <si>
    <t>Port./UAMat Nº33/2013</t>
  </si>
  <si>
    <t>Port./UAMat Nº34/2013</t>
  </si>
  <si>
    <t xml:space="preserve">Universidade de Brasilia </t>
  </si>
  <si>
    <t>Atividades de pesquisa com os professores Carlos Alberto e Jiazheng Zhou</t>
  </si>
  <si>
    <t>José Valdo Abreu Gonçanlves</t>
  </si>
  <si>
    <t>Banca de doutorado Jose Lindonberg</t>
  </si>
  <si>
    <t>Sérgio Henrique Monari Soares</t>
  </si>
  <si>
    <t>Olimpio Hiroshu Miyagaki</t>
  </si>
  <si>
    <t>Banca de doutorado Marcelo Carvalho</t>
  </si>
  <si>
    <t>Giovany de Jesus Malcher Figueiredo</t>
  </si>
  <si>
    <t>UFJF</t>
  </si>
  <si>
    <t>UFPA</t>
  </si>
  <si>
    <t>CNPq/Casadinho/PROCAD</t>
  </si>
  <si>
    <t>Soliton solutions for a class of quasilinear r Schrödinger equations with a parameter</t>
  </si>
  <si>
    <t>Summer Meeting - USP/Scarlos</t>
  </si>
  <si>
    <t>Summer Meeting on Differential Equations – 2014</t>
  </si>
  <si>
    <t xml:space="preserve">Workshop Brasileiro de equações Elípticas </t>
  </si>
  <si>
    <t>Internacional</t>
  </si>
  <si>
    <t>Nacional</t>
  </si>
  <si>
    <t xml:space="preserve">Membro do corpo editorial das revistas Differential Equations and Applications (DEA), Boundary Value Problems (BVP), Eletronic Journal of Differential Equations (EJDE) e Research and Communications in Mathematics and Mathematical Sciences. </t>
  </si>
  <si>
    <t>Port./UAMat Nº31/2013</t>
  </si>
  <si>
    <t>Processos de ascenção funcional de professores para a classe de Associado III</t>
  </si>
  <si>
    <t>Port./UAME/No 39/2010</t>
  </si>
  <si>
    <t>Banca de defesa de tese do aluno Marcelo Carvalho Ferreira</t>
  </si>
  <si>
    <t xml:space="preserve">Banca de defesa de tese do aluno  José Lindomberg Possiano Barreiro </t>
  </si>
  <si>
    <t>Banca de defesa de tese do aluno  Alciônio Saldanha de Oliveira</t>
  </si>
  <si>
    <t>Banca de defesa de tese do aluno  Francisco Sibério Albuquerque</t>
  </si>
  <si>
    <t xml:space="preserve">Banca de defesa de tese do aluno Marcos Leandro Carvalho </t>
  </si>
  <si>
    <t>Banca de defesa de dissertação  do aluno Ricardo Lima Alves</t>
  </si>
  <si>
    <t>Banca examinadora de tese de doutorado</t>
  </si>
  <si>
    <t>UFPB</t>
  </si>
  <si>
    <t>UNB</t>
  </si>
  <si>
    <t>Alves, C. O. ou Alves, Claudianor O. ; GONÇALVES, J. V. A. ; SANTOS, J. A. . Strongly nonlinear multivalued elliptic equations on a bounded domain. Journal of Global Optimization, v. 58, p. 565-593, 2014.</t>
  </si>
  <si>
    <t>ALBUQUERQUE, F. S. ; Alves, C. O. ou Alves, Claudianor O. ; MEDEIROS, E. S. . Nonlinear Schrödinger equation with unbounded or decaying radial potentials involving exponential critical growth in. Journal of Mathematical Analysis and Applications (Print), v. 409, p. 1021-1031, 2014.</t>
  </si>
  <si>
    <t>Alves, Claudianor O. ; Figueiredo, Giovany M. ; NASCIMENTO, RÚBIA G. . On existence and concentration of solutions for an elliptic problem with discontinuous nonlinearity via penalization method. Zeitschrift fur Angewandte Mathematik und Physik (Printed ed.), v. 65, p. 19-40, 2014.</t>
  </si>
  <si>
    <t>Pesquisa em Equações Diferenciais Elípticas: Soluções Mult-Bump</t>
  </si>
  <si>
    <t>Problemas elípticos com não-linearidade descontínua</t>
  </si>
  <si>
    <t>Pesquisa em problemas elipticos com funcional Localmente Lipschitziano</t>
  </si>
  <si>
    <t>Pesquisa envolvendo o operador p(x)-Laplaciano</t>
  </si>
  <si>
    <t>Analise</t>
  </si>
  <si>
    <t xml:space="preserve">Análise </t>
  </si>
  <si>
    <t>Denilson da Silva Pereira</t>
  </si>
  <si>
    <t xml:space="preserve">A definir </t>
  </si>
  <si>
    <t>José Limdomberg Possiano Barreiro</t>
  </si>
  <si>
    <t>Rodrigo Cohen Mota Nemer</t>
  </si>
  <si>
    <t xml:space="preserve">Doutorado em Matemática </t>
  </si>
  <si>
    <t xml:space="preserve">Doutorado </t>
  </si>
  <si>
    <t>Claudianor (Continuação - 1)</t>
  </si>
  <si>
    <t xml:space="preserve">
Uberlandio Batista Severo</t>
  </si>
  <si>
    <t>S'ergio Monari</t>
  </si>
  <si>
    <t>VII Semana da Matematica - Palestra: Uma solução que muda de sinal para uma equação de Schrödinger assintoticamente linear</t>
  </si>
  <si>
    <t>USPS/Sao Carlos</t>
  </si>
  <si>
    <t>Pesquisa em problemas elipticos com crescimento critico exponencial</t>
  </si>
  <si>
    <t xml:space="preserve">Existência de solução para a equação de Schrodinger com termos não-locais </t>
  </si>
  <si>
    <t>Part. no Progr. Interdepartamental de Tec. em Petr. e Gás  ANP/PRH-25</t>
  </si>
  <si>
    <t>Equações elítptica com falta de compacidade</t>
  </si>
  <si>
    <t>Euqações elípticas comm falta de compacidade</t>
  </si>
  <si>
    <t>Ailton Rodrigues da Silva</t>
  </si>
  <si>
    <t>Alânnio Barbosa Nóbrega</t>
  </si>
  <si>
    <t>Alan Carlos Baia dos Santos</t>
  </si>
  <si>
    <t>Minbo Yang</t>
  </si>
  <si>
    <t>Mestrado</t>
  </si>
  <si>
    <t>Pós-Doutorado</t>
  </si>
  <si>
    <t>Daniel Cordeiro de Morais Filho</t>
  </si>
  <si>
    <t>Pedro Malagutti</t>
  </si>
  <si>
    <t>VII Semana da Matematica do CCT/UFCG - Palestra: mágicas com fundamentação matemática</t>
  </si>
  <si>
    <t>Marcelo Santos</t>
  </si>
  <si>
    <t>VII Semana da Matematica do CCT/UFCG - Palestra: O problema de Cauchy para o modelo de combustão em um meio poroso com duas camadas</t>
  </si>
  <si>
    <t>Francisco Júlio Sobreira Araujo Correa</t>
  </si>
  <si>
    <t>VII Semana da Matematica do CCT/UFCG - Palestra: Multiplicidade de soluções positivas de um problema elíptico com não-linearidade indefinida</t>
  </si>
  <si>
    <t>UF-Sao Carlos</t>
  </si>
  <si>
    <t>UNICAMP</t>
  </si>
  <si>
    <t>Segunda Escola de Estudos Matemáticos</t>
  </si>
  <si>
    <t>UPE</t>
  </si>
  <si>
    <t>Reuniões da Comissão de Licenciatura da SBM</t>
  </si>
  <si>
    <t>Graduação em Engenharia Civil</t>
  </si>
  <si>
    <t>Pós-Graduação em Matemática (mestrado academico - Área: Analise)</t>
  </si>
  <si>
    <t>Membro do Conselho Diretor da SBM</t>
  </si>
  <si>
    <t>Membro do Núcleo Docente Estruturante do Curso de Bacharelado em Matemática</t>
  </si>
  <si>
    <t>Port./UAMat Nº25/2013</t>
  </si>
  <si>
    <t>Port./UMAE/07/2008</t>
  </si>
  <si>
    <t>E-mail</t>
  </si>
  <si>
    <t>Port./UAME/28/2011</t>
  </si>
  <si>
    <t>Tutor do Grupo PET-Matemática-UFCG</t>
  </si>
  <si>
    <t>banca de Lorena Brizza Soares Freitas. Leis de conservação parabólicas e equações de Navier-Stokes: Uma análise do decaimento das soluções</t>
  </si>
  <si>
    <t>UFPE</t>
  </si>
  <si>
    <t>Um gatinho, Copérnico e dois bons problemas para a sala de aula!. Revista do Professor de Matemática. , v.2014, p.50 - 55, 2014. em coautoria com  RAMALHO, A. F. A.</t>
  </si>
  <si>
    <t>Artigo técnico ou científico publicado em periódico de circulação nacional</t>
  </si>
  <si>
    <t xml:space="preserve"> DE MORAIS FILHO, D. C., MYIAGAKI, O. H., PEREIRA, F. R., FARIA, L. F. O.
Inﬁnitely many sign-changing solutions for a class of critical elliptic systems with Neumann conditions. Proceedings of the Royal Society of Edinburgh: Section A Mathematics. Fator de Impacto(2012 JCR): 0,6370, v.144A, p.53 - 69, 2014.</t>
  </si>
  <si>
    <t>Manual de Redação Matemática com um dicionário etimológico de palavras usadas na Matemática, Editora da SBM</t>
  </si>
  <si>
    <t>Livro técnico-científico ou artístico-culturais publicados na área, com autoria individual, aprovado por Conselho Editorial/Registro ISBN</t>
  </si>
  <si>
    <t>PAPMEM Programa de Aperfeiçoamento para professores do Ensino Médio</t>
  </si>
  <si>
    <t>Ensino</t>
  </si>
  <si>
    <t>Professores do Ensino Médio</t>
  </si>
  <si>
    <t>Permanente</t>
  </si>
  <si>
    <t>Estudo em EDP com o Prof. Geovany Malcher da UFPI</t>
  </si>
  <si>
    <t>EDP</t>
  </si>
  <si>
    <t xml:space="preserve"> Juliérika Veras Fernandes</t>
  </si>
  <si>
    <t>PET- MATEMÁTICA-CAPES: Programa de Educaçao Tutorial</t>
  </si>
  <si>
    <t>Preparação de artigo para RPM</t>
  </si>
  <si>
    <t>Estudos individuais</t>
  </si>
  <si>
    <t xml:space="preserve">Preparação de livro UM MANUAL DE REDAÇÃO MATEMÁTICA </t>
  </si>
  <si>
    <t>Orientação PET-aluno Renato de Melo Filho</t>
  </si>
  <si>
    <t>Orientação PET-aluno Tiago Alves de Sousa</t>
  </si>
  <si>
    <t>Orientação PET-aluno Weslley Ferreira da Silva</t>
  </si>
  <si>
    <t>Orientação PET- aluno Felipe Barbosa Cavalcante</t>
  </si>
  <si>
    <t>Michelle Noberta Araújo de Oliveira</t>
  </si>
  <si>
    <t>Contextualização em livros didáticos de Matemtíca</t>
  </si>
  <si>
    <t>Mestrado Profissiona em Matemática</t>
  </si>
  <si>
    <t>Emanuel Carlos Albuquerque Alves</t>
  </si>
  <si>
    <t>PET-PROGRAMA DE EDUCAÇÃO TUTORIAL</t>
  </si>
  <si>
    <t>João Paulo Formiga de Meneses</t>
  </si>
  <si>
    <t>PET- MATEMÁTICA-CAPES: Programa de Educaçao Tutorial e também como orientador de IC</t>
  </si>
  <si>
    <t>Paulo Romero Ferreira Filho</t>
  </si>
  <si>
    <t>Matheus Cunha Motta</t>
  </si>
  <si>
    <t>PET</t>
  </si>
  <si>
    <t>PET-Matemática</t>
  </si>
  <si>
    <t>Juarez Cavalcante de Brito Júnior</t>
  </si>
  <si>
    <t>Arthur Cavalcante Cunha</t>
  </si>
  <si>
    <t>Geovany Fernandes Patricio</t>
  </si>
  <si>
    <t>Membro do Núcleo Docente Estruturante do Curso de Licenciatura em Matemática</t>
  </si>
  <si>
    <t>Dhiego Vieira do Amaral</t>
  </si>
  <si>
    <t>PIBID:  Iniciação à Docência</t>
  </si>
  <si>
    <t>Érica Vicente de Sousa</t>
  </si>
  <si>
    <t>Rene Brito de Maria</t>
  </si>
  <si>
    <t>Nathália Campos</t>
  </si>
  <si>
    <t>Variáveis Complexas</t>
  </si>
  <si>
    <t>PICME/OBMEP : Medalhistas Olimpíadas</t>
  </si>
  <si>
    <t>UFCG/UFPB</t>
  </si>
  <si>
    <t>Preparação de Tese de Doutorado</t>
  </si>
  <si>
    <t>Participações em Reuniões da UAMat</t>
  </si>
  <si>
    <t>Participações em Reuniões do Profmat</t>
  </si>
  <si>
    <t>Estudos Individuais</t>
  </si>
  <si>
    <t>Diogo de Santana Germano</t>
  </si>
  <si>
    <t>Comissão de Avaliação dos Projetos  Pedagógicos de Cursos em que a UAME leciona</t>
  </si>
  <si>
    <t>Participação em conselhos superiores como membro titular, exceto membro nato</t>
  </si>
  <si>
    <t>Port./UAME/56/2011</t>
  </si>
  <si>
    <t>Coordenador da Biblioteca da UAMat</t>
  </si>
  <si>
    <t>PORTARIA/UAME/CCT/UFCG/Nº05/2012</t>
  </si>
  <si>
    <t>Defesa de Relatório Final de Estágio do Aluno Welhington S. da Silva</t>
  </si>
  <si>
    <t>Banca examinadora de estágio, monografia  ou TCC de graduação</t>
  </si>
  <si>
    <t>UAMat/CCT/UFCG</t>
  </si>
  <si>
    <t>Coordenador da Disciplina Cálculo Diferencial e Integral I</t>
  </si>
  <si>
    <t>Membro da Comissão Organizadora da VII Semana da Matemática do CCT</t>
  </si>
  <si>
    <t>Professor assistente da disicplna MA13 - Geometria</t>
  </si>
  <si>
    <t>Coordenação de disciplina</t>
  </si>
  <si>
    <t>Professor assistente em disciplina do PROFMAT</t>
  </si>
  <si>
    <t>Igo Maxwel Pereira Araújo</t>
  </si>
  <si>
    <t>PROJETO: MELHORIA DO ENSINO DE GRADUAÇÃO NO CCT/UFCG</t>
  </si>
  <si>
    <t>Introdução aos anéis de grupos</t>
  </si>
  <si>
    <t>Lucas Mota</t>
  </si>
  <si>
    <t>Elaboração e Correção das provas de Seleção de Monitoria de Álgebra Vetorial</t>
  </si>
  <si>
    <t>Participação em Assembléias Departamentais</t>
  </si>
  <si>
    <t>Representante da UAMat no projeto do programa Prodocência na UFCG</t>
  </si>
  <si>
    <t>COMISSÃO ACESSORA DE ENSINO DA UAMat</t>
  </si>
  <si>
    <t>Participação em câmara departamental como titular, exceto membros natos</t>
  </si>
  <si>
    <t>Portaria</t>
  </si>
  <si>
    <t>Port./UAMat/09/2013</t>
  </si>
  <si>
    <t>Comissão Organizadora da VII Semana da Matemática do CCT/UFCG</t>
  </si>
  <si>
    <t>ISAAC SILVA</t>
  </si>
  <si>
    <t>Melhoria do Ensino de Graduação no CCT/UFCG</t>
  </si>
  <si>
    <t>LUCINALDO MARINHO DE BRITO</t>
  </si>
  <si>
    <t>ESTÁGIO SUPERVISIONADO III</t>
  </si>
  <si>
    <t>JOSEVÂNIA SOARES DA SILVA</t>
  </si>
  <si>
    <t>EFEITOS DO USO DO GEOGEBRA COMO RECURSO DIDÁTICO PARA O ENSINO E APRENDIZAGEM DOS PONTOS NOTÁVEIS DE UM TRIÂNGULO NA EDUCAÇÃO FUNDAMENTAL</t>
  </si>
  <si>
    <t>Nailton Souza da Silva</t>
  </si>
  <si>
    <t>ESTÁGIO SUPERVISIONADO II</t>
  </si>
  <si>
    <t>Disciplinas do Doutorado (Termodinâmica, Processos de Secagem por Atomização, FenÔmenos de Transporte)</t>
  </si>
  <si>
    <t>PIC - 8o Programa de Iniciação Científica</t>
  </si>
  <si>
    <t>Disciplinas do Doutorado (Matemática Aplicada à Engenharia de Processos, Termodinâmica, Processos de Secagem)</t>
  </si>
  <si>
    <t>Reuniões departamenteais e de equipes de disciplinas</t>
  </si>
  <si>
    <t>Jesualdo Gomes das Chagas</t>
  </si>
  <si>
    <t>Graduação em Engenharia de Materiais</t>
  </si>
  <si>
    <t>Graduação em Engenharia Mecânica</t>
  </si>
  <si>
    <t>Port./UAMat Nº22/2013</t>
  </si>
  <si>
    <t>Port./UAMat Nº23/2013</t>
  </si>
  <si>
    <t>Comissão Av. de Estágio probatório do professor João Batista</t>
  </si>
  <si>
    <t>Defesa de estágio Supervisionado da Aluna VILMA MARTINS DA SILVA</t>
  </si>
  <si>
    <t>Defesa de estágio Supervisionado do aluno Antônio José de Souza Júnior</t>
  </si>
  <si>
    <t>PAPMEM</t>
  </si>
  <si>
    <t>Professor</t>
  </si>
  <si>
    <t>Eventual</t>
  </si>
  <si>
    <t>Anna Karla Borba de Melo</t>
  </si>
  <si>
    <t>Estágio Supervisionado I</t>
  </si>
  <si>
    <t>Gustavo Macêdo</t>
  </si>
  <si>
    <t>Monitoria de Cálculo I</t>
  </si>
  <si>
    <t>Josefa Itailma da Rocha</t>
  </si>
  <si>
    <t>Apresentação do Trabalho "O Teorema do Gancho"</t>
  </si>
  <si>
    <t>VII Semana de Matemátca da UFCG</t>
  </si>
  <si>
    <t>Exame de proficiência em línguas do doutorado no IME-USP</t>
  </si>
  <si>
    <t>Elaboração de questões para a Olimpiadas Campinense de Matemática</t>
  </si>
  <si>
    <t>Ricardo Soares Gomez</t>
  </si>
  <si>
    <t>Rivaildo da Silva Filho</t>
  </si>
  <si>
    <t>Barbara Siera</t>
  </si>
  <si>
    <t>Joseilson Raimundo de Lima</t>
  </si>
  <si>
    <t>Damião Júnio Goncalves Araujo</t>
  </si>
  <si>
    <t>VI Semana da Matematica do CCT - Palestra: Equações diferenciais elípticas não-variacionais  singulares/degeneradas: uma abordagem geométrica</t>
  </si>
  <si>
    <t>CNPq.INCTMAt</t>
  </si>
  <si>
    <t>Coordenação do Curso de Licenciatura em Matemática Noturno</t>
  </si>
  <si>
    <t>Comissão Examinadora do Concurso Público de Provas e Títulos</t>
  </si>
  <si>
    <t>Banca examinadora de dissertação do aluno Jogli.</t>
  </si>
  <si>
    <t>Banca examinadora de estágio da Aluna Eliema</t>
  </si>
  <si>
    <t xml:space="preserve">Banca examinadora de estágio da Aluna </t>
  </si>
  <si>
    <t>Banca examinadora de concurso publico para professor efetivo</t>
  </si>
  <si>
    <t>UAMat</t>
  </si>
  <si>
    <t>Coordenação do Programa de Verão 2014</t>
  </si>
  <si>
    <t>Participação em equipe executora e projetos permanentes institucionais ou de agencias de fomento</t>
  </si>
  <si>
    <t>Subvariedades Semi-Riemannianas</t>
  </si>
  <si>
    <t>Carlos Antonio Pereira da Silva</t>
  </si>
  <si>
    <t>José Lindomberg Possiano Barreiro</t>
  </si>
  <si>
    <t>Barreiro, J. L. P.,  Existencia e multiplicidade de soluções para uma classe de problemas quaselineares envolvendo expoentes variáveis, Tese de Doutorado, UFCG-UFPB, 2014.</t>
  </si>
  <si>
    <t>Alves, C. O. ou Alves, Claudianor O. ; BARREIRO, J. L. P .Multiplicity of solutions for a class of quasilinear problem
involving variable exponent. ICMC Summer Meeting in Differential Equations -  2014 Chapter. 2014</t>
  </si>
  <si>
    <t>Concluindo tese de doutorado</t>
  </si>
  <si>
    <t xml:space="preserve">Davis Matias de Oliveira  </t>
  </si>
  <si>
    <t>Participação em Banca Examinadora do PROFMAT</t>
  </si>
  <si>
    <t>UEPB</t>
  </si>
  <si>
    <t xml:space="preserve">Orientação de estágio supervisionado - Andrezza Farias Viana </t>
  </si>
  <si>
    <t>Orientação de estágio Supervisionado  - Antonio José de Souza Junior</t>
  </si>
  <si>
    <t>29/102014</t>
  </si>
  <si>
    <t>Graduação em Estatística</t>
  </si>
  <si>
    <t>Assessoria de Ensino da UAME</t>
  </si>
  <si>
    <t>Comissão de Avaliação de Estágio Probatório (Prof. Bruno Sergio)</t>
  </si>
  <si>
    <t>Comissão de Avaliação de Estágio Probatório (Prof. Kennerson)</t>
  </si>
  <si>
    <t>Nucleo docente Estruturante</t>
  </si>
  <si>
    <t>Port./UAMat/10/2013</t>
  </si>
  <si>
    <t>Port./UAME/01/2012</t>
  </si>
  <si>
    <t>Port./UAME/02/2012</t>
  </si>
  <si>
    <t>Port./UAME/11/2012</t>
  </si>
  <si>
    <t>Defesa de Estágio Supervisionado da aluna Raylla Sabino Reges</t>
  </si>
  <si>
    <t>PET-Conexões e Saberes: Matematica na Escola Publica</t>
  </si>
  <si>
    <t>Participação em equipe executora e projetos permanentes institucionais</t>
  </si>
  <si>
    <t>Participação em equipe executora e projetos de monitoria, PROLICEN, PROIN ou PET no âmbito do Departamento ou Curso</t>
  </si>
  <si>
    <t>Oliveira, C. A., Silva, R. M.; Trigonometria: O Radiano e as Funções Seno, Cosseno e Tangente, TCC, Mestrado Profissional, UFCG, 2014</t>
  </si>
  <si>
    <t>Trabalho de Conclusão de Curso do PROFMAT defendido e aprovado sob a orientação do docente</t>
  </si>
  <si>
    <t>Métodos numéricos para escoamento de fluidos</t>
  </si>
  <si>
    <t>Suspenso</t>
  </si>
  <si>
    <t>Matemática aplicada</t>
  </si>
  <si>
    <t xml:space="preserve">Emerson Wagner da Nobrega </t>
  </si>
  <si>
    <t>Revisando a Matemática do Ensino Fundamental  através de uma sequência de tarefas</t>
  </si>
  <si>
    <t>Carlos André Carneiro de Oliveira</t>
  </si>
  <si>
    <t>Estudo de Funções Trigonométricas e suas Aplicações</t>
  </si>
  <si>
    <t>Tópicos de Matemática</t>
  </si>
  <si>
    <t>Soluções Numéricas para EDO</t>
  </si>
  <si>
    <t>Emissão de parecerem em processos de equivalência de disciplinas.</t>
  </si>
  <si>
    <t>Elaboração (Cálculo Avançado) e correção (Álgebra Linear) de Exame de avaliação de conhecimento.</t>
  </si>
  <si>
    <t>Graduação em Física</t>
  </si>
  <si>
    <t>Port./UAMat Nº20/2013</t>
  </si>
  <si>
    <t>Membro da Comissão de Avaliação de Estágio Probatório (Prof. Bruno Sérgio)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</si>
</sst>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;@"/>
    <numFmt numFmtId="183" formatCode="mm/dd/yy;@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.0"/>
    <numFmt numFmtId="191" formatCode="0.000"/>
    <numFmt numFmtId="192" formatCode="0.0000"/>
    <numFmt numFmtId="193" formatCode="0.00000"/>
    <numFmt numFmtId="194" formatCode="_(* #,##0.0_);_(* \(#,##0.0\);_(* &quot;-&quot;??_);_(@_)"/>
    <numFmt numFmtId="195" formatCode="_(* #,##0_);_(* \(#,##0\);_(* &quot;-&quot;??_);_(@_)"/>
    <numFmt numFmtId="196" formatCode="mmm/yyyy"/>
    <numFmt numFmtId="197" formatCode="[$-409]dddd\,\ mmmm\ dd\,\ yyyy"/>
    <numFmt numFmtId="198" formatCode="0.0%"/>
    <numFmt numFmtId="199" formatCode="[$-416]dddd\,\ d&quot; de &quot;mmmm&quot; de &quot;yyyy"/>
    <numFmt numFmtId="200" formatCode="dd/mm/yy"/>
    <numFmt numFmtId="201" formatCode="&quot;R$ &quot;#,##0.00"/>
    <numFmt numFmtId="202" formatCode="0;[Red]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b/>
      <sz val="9"/>
      <name val="Arial"/>
      <family val="2"/>
    </font>
    <font>
      <u val="single"/>
      <vertAlign val="superscript"/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Arial"/>
      <family val="0"/>
    </font>
    <font>
      <sz val="9.25"/>
      <color indexed="8"/>
      <name val="Arial"/>
      <family val="0"/>
    </font>
    <font>
      <sz val="9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left"/>
    </xf>
    <xf numFmtId="0" fontId="0" fillId="4" borderId="11" xfId="0" applyFill="1" applyBorder="1" applyAlignment="1">
      <alignment/>
    </xf>
    <xf numFmtId="49" fontId="0" fillId="4" borderId="11" xfId="0" applyNumberFormat="1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4" fillId="0" borderId="12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182" fontId="4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4" fillId="0" borderId="10" xfId="0" applyNumberFormat="1" applyFont="1" applyBorder="1" applyAlignment="1" applyProtection="1">
      <alignment horizontal="left"/>
      <protection/>
    </xf>
    <xf numFmtId="1" fontId="4" fillId="0" borderId="13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49" fontId="0" fillId="4" borderId="11" xfId="0" applyNumberFormat="1" applyFill="1" applyBorder="1" applyAlignment="1" applyProtection="1">
      <alignment horizontal="left"/>
      <protection/>
    </xf>
    <xf numFmtId="0" fontId="3" fillId="4" borderId="15" xfId="0" applyFont="1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4" borderId="15" xfId="0" applyFill="1" applyBorder="1" applyAlignment="1">
      <alignment/>
    </xf>
    <xf numFmtId="0" fontId="0" fillId="4" borderId="11" xfId="0" applyFill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182" fontId="4" fillId="0" borderId="10" xfId="0" applyNumberFormat="1" applyFont="1" applyBorder="1" applyAlignment="1">
      <alignment horizontal="left"/>
    </xf>
    <xf numFmtId="0" fontId="3" fillId="4" borderId="16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49" fontId="0" fillId="4" borderId="16" xfId="0" applyNumberForma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3" fillId="4" borderId="15" xfId="0" applyFont="1" applyFill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4" borderId="21" xfId="0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 horizontal="center"/>
      <protection/>
    </xf>
    <xf numFmtId="2" fontId="0" fillId="4" borderId="10" xfId="0" applyNumberFormat="1" applyFill="1" applyBorder="1" applyAlignment="1" applyProtection="1">
      <alignment horizontal="center"/>
      <protection/>
    </xf>
    <xf numFmtId="1" fontId="0" fillId="4" borderId="17" xfId="0" applyNumberFormat="1" applyFill="1" applyBorder="1" applyAlignment="1" applyProtection="1">
      <alignment horizontal="center"/>
      <protection/>
    </xf>
    <xf numFmtId="1" fontId="0" fillId="4" borderId="10" xfId="0" applyNumberFormat="1" applyFill="1" applyBorder="1" applyAlignment="1" applyProtection="1">
      <alignment horizontal="center"/>
      <protection/>
    </xf>
    <xf numFmtId="0" fontId="6" fillId="4" borderId="13" xfId="0" applyFont="1" applyFill="1" applyBorder="1" applyAlignment="1" applyProtection="1">
      <alignment horizontal="center"/>
      <protection/>
    </xf>
    <xf numFmtId="0" fontId="6" fillId="4" borderId="22" xfId="0" applyFont="1" applyFill="1" applyBorder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0" fillId="4" borderId="24" xfId="0" applyFont="1" applyFill="1" applyBorder="1" applyAlignment="1" applyProtection="1">
      <alignment horizontal="center"/>
      <protection/>
    </xf>
    <xf numFmtId="0" fontId="0" fillId="4" borderId="25" xfId="0" applyFont="1" applyFill="1" applyBorder="1" applyAlignment="1" applyProtection="1">
      <alignment horizontal="center"/>
      <protection/>
    </xf>
    <xf numFmtId="0" fontId="6" fillId="4" borderId="21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200" fontId="5" fillId="0" borderId="18" xfId="0" applyNumberFormat="1" applyFont="1" applyBorder="1" applyAlignment="1" applyProtection="1">
      <alignment horizontal="center"/>
      <protection locked="0"/>
    </xf>
    <xf numFmtId="182" fontId="5" fillId="0" borderId="18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7" fillId="0" borderId="10" xfId="0" applyFont="1" applyBorder="1" applyAlignment="1">
      <alignment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1" fontId="0" fillId="4" borderId="11" xfId="0" applyNumberFormat="1" applyFont="1" applyFill="1" applyBorder="1" applyAlignment="1" applyProtection="1">
      <alignment horizontal="center"/>
      <protection/>
    </xf>
    <xf numFmtId="0" fontId="4" fillId="4" borderId="17" xfId="0" applyFont="1" applyFill="1" applyBorder="1" applyAlignment="1" applyProtection="1">
      <alignment/>
      <protection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left"/>
      <protection/>
    </xf>
    <xf numFmtId="0" fontId="4" fillId="4" borderId="21" xfId="0" applyFont="1" applyFill="1" applyBorder="1" applyAlignment="1" applyProtection="1">
      <alignment/>
      <protection/>
    </xf>
    <xf numFmtId="1" fontId="0" fillId="0" borderId="21" xfId="0" applyNumberFormat="1" applyFont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/>
      <protection/>
    </xf>
    <xf numFmtId="0" fontId="0" fillId="4" borderId="11" xfId="0" applyFont="1" applyFill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4" borderId="13" xfId="0" applyFill="1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4" fillId="0" borderId="18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4" fontId="7" fillId="0" borderId="26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/>
    </xf>
    <xf numFmtId="182" fontId="4" fillId="0" borderId="18" xfId="0" applyNumberFormat="1" applyFont="1" applyBorder="1" applyAlignment="1" applyProtection="1">
      <alignment horizontal="left"/>
      <protection locked="0"/>
    </xf>
    <xf numFmtId="174" fontId="4" fillId="0" borderId="18" xfId="0" applyNumberFormat="1" applyFont="1" applyBorder="1" applyAlignment="1">
      <alignment horizontal="left"/>
    </xf>
    <xf numFmtId="0" fontId="0" fillId="0" borderId="0" xfId="0" applyAlignment="1" applyProtection="1">
      <alignment horizontal="center"/>
      <protection/>
    </xf>
    <xf numFmtId="182" fontId="4" fillId="0" borderId="17" xfId="0" applyNumberFormat="1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6" xfId="0" applyFont="1" applyBorder="1" applyAlignment="1">
      <alignment/>
    </xf>
    <xf numFmtId="182" fontId="4" fillId="0" borderId="18" xfId="0" applyNumberFormat="1" applyFont="1" applyBorder="1" applyAlignment="1">
      <alignment horizontal="left"/>
    </xf>
    <xf numFmtId="0" fontId="7" fillId="0" borderId="0" xfId="0" applyFont="1" applyAlignment="1">
      <alignment/>
    </xf>
    <xf numFmtId="182" fontId="4" fillId="0" borderId="28" xfId="0" applyNumberFormat="1" applyFont="1" applyBorder="1" applyAlignment="1">
      <alignment horizontal="center"/>
    </xf>
    <xf numFmtId="14" fontId="7" fillId="0" borderId="27" xfId="0" applyNumberFormat="1" applyFont="1" applyBorder="1" applyAlignment="1">
      <alignment/>
    </xf>
    <xf numFmtId="182" fontId="4" fillId="0" borderId="28" xfId="0" applyNumberFormat="1" applyFont="1" applyBorder="1" applyAlignment="1">
      <alignment horizontal="left"/>
    </xf>
    <xf numFmtId="0" fontId="0" fillId="0" borderId="11" xfId="0" applyFill="1" applyBorder="1" applyAlignment="1" applyProtection="1">
      <alignment horizontal="center"/>
      <protection/>
    </xf>
    <xf numFmtId="1" fontId="0" fillId="0" borderId="11" xfId="0" applyNumberFormat="1" applyFill="1" applyBorder="1" applyAlignment="1" applyProtection="1">
      <alignment horizontal="center"/>
      <protection/>
    </xf>
    <xf numFmtId="10" fontId="0" fillId="4" borderId="17" xfId="0" applyNumberFormat="1" applyFont="1" applyFill="1" applyBorder="1" applyAlignment="1" applyProtection="1">
      <alignment horizontal="center"/>
      <protection/>
    </xf>
    <xf numFmtId="10" fontId="0" fillId="4" borderId="11" xfId="0" applyNumberFormat="1" applyFont="1" applyFill="1" applyBorder="1" applyAlignment="1" applyProtection="1">
      <alignment horizontal="center"/>
      <protection/>
    </xf>
    <xf numFmtId="10" fontId="0" fillId="4" borderId="21" xfId="0" applyNumberFormat="1" applyFont="1" applyFill="1" applyBorder="1" applyAlignment="1" applyProtection="1">
      <alignment horizontal="center"/>
      <protection/>
    </xf>
    <xf numFmtId="0" fontId="0" fillId="4" borderId="29" xfId="0" applyFont="1" applyFill="1" applyBorder="1" applyAlignment="1" applyProtection="1">
      <alignment/>
      <protection/>
    </xf>
    <xf numFmtId="1" fontId="0" fillId="4" borderId="25" xfId="0" applyNumberFormat="1" applyFill="1" applyBorder="1" applyAlignment="1" applyProtection="1">
      <alignment/>
      <protection locked="0"/>
    </xf>
    <xf numFmtId="1" fontId="0" fillId="4" borderId="23" xfId="0" applyNumberFormat="1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 horizontal="center"/>
      <protection/>
    </xf>
    <xf numFmtId="1" fontId="0" fillId="0" borderId="13" xfId="0" applyNumberFormat="1" applyFill="1" applyBorder="1" applyAlignment="1" applyProtection="1">
      <alignment horizontal="center"/>
      <protection/>
    </xf>
    <xf numFmtId="10" fontId="0" fillId="4" borderId="24" xfId="0" applyNumberFormat="1" applyFill="1" applyBorder="1" applyAlignment="1" applyProtection="1">
      <alignment horizontal="center"/>
      <protection/>
    </xf>
    <xf numFmtId="1" fontId="0" fillId="0" borderId="21" xfId="0" applyNumberFormat="1" applyFill="1" applyBorder="1" applyAlignment="1" applyProtection="1">
      <alignment horizontal="center"/>
      <protection/>
    </xf>
    <xf numFmtId="10" fontId="0" fillId="4" borderId="23" xfId="0" applyNumberFormat="1" applyFill="1" applyBorder="1" applyAlignment="1" applyProtection="1">
      <alignment horizontal="center"/>
      <protection/>
    </xf>
    <xf numFmtId="0" fontId="4" fillId="4" borderId="13" xfId="0" applyFont="1" applyFill="1" applyBorder="1" applyAlignment="1" applyProtection="1">
      <alignment horizontal="left"/>
      <protection/>
    </xf>
    <xf numFmtId="0" fontId="4" fillId="4" borderId="13" xfId="0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 applyProtection="1">
      <alignment horizontal="center"/>
      <protection/>
    </xf>
    <xf numFmtId="0" fontId="6" fillId="4" borderId="30" xfId="0" applyFont="1" applyFill="1" applyBorder="1" applyAlignment="1" applyProtection="1">
      <alignment horizontal="center"/>
      <protection/>
    </xf>
    <xf numFmtId="0" fontId="6" fillId="4" borderId="30" xfId="0" applyFont="1" applyFill="1" applyBorder="1" applyAlignment="1" applyProtection="1">
      <alignment horizontal="center" vertical="center"/>
      <protection/>
    </xf>
    <xf numFmtId="0" fontId="0" fillId="4" borderId="30" xfId="0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 vertical="center"/>
      <protection locked="0"/>
    </xf>
    <xf numFmtId="1" fontId="0" fillId="4" borderId="10" xfId="0" applyNumberFormat="1" applyFont="1" applyFill="1" applyBorder="1" applyAlignment="1" applyProtection="1">
      <alignment horizontal="center"/>
      <protection/>
    </xf>
    <xf numFmtId="174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/>
      <protection/>
    </xf>
    <xf numFmtId="0" fontId="3" fillId="4" borderId="33" xfId="0" applyFont="1" applyFill="1" applyBorder="1" applyAlignment="1" applyProtection="1">
      <alignment horizontal="center"/>
      <protection/>
    </xf>
    <xf numFmtId="182" fontId="4" fillId="0" borderId="12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0" fillId="4" borderId="11" xfId="0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34" xfId="0" applyFont="1" applyBorder="1" applyAlignment="1">
      <alignment/>
    </xf>
    <xf numFmtId="0" fontId="17" fillId="4" borderId="16" xfId="0" applyFont="1" applyFill="1" applyBorder="1" applyAlignment="1">
      <alignment horizontal="right"/>
    </xf>
    <xf numFmtId="0" fontId="17" fillId="4" borderId="15" xfId="0" applyFont="1" applyFill="1" applyBorder="1" applyAlignment="1">
      <alignment horizontal="left"/>
    </xf>
    <xf numFmtId="0" fontId="4" fillId="0" borderId="27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7" fillId="0" borderId="18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20" xfId="0" applyFont="1" applyBorder="1" applyAlignment="1">
      <alignment/>
    </xf>
    <xf numFmtId="0" fontId="0" fillId="4" borderId="3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4" borderId="39" xfId="0" applyFill="1" applyBorder="1" applyAlignment="1">
      <alignment/>
    </xf>
    <xf numFmtId="0" fontId="0" fillId="4" borderId="15" xfId="0" applyFill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0" fillId="4" borderId="40" xfId="0" applyFont="1" applyFill="1" applyBorder="1" applyAlignment="1">
      <alignment horizontal="center"/>
    </xf>
    <xf numFmtId="14" fontId="4" fillId="0" borderId="26" xfId="0" applyNumberFormat="1" applyFont="1" applyBorder="1" applyAlignment="1" applyProtection="1">
      <alignment/>
      <protection locked="0"/>
    </xf>
    <xf numFmtId="0" fontId="0" fillId="4" borderId="4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14" fontId="7" fillId="0" borderId="26" xfId="0" applyNumberFormat="1" applyFont="1" applyBorder="1" applyAlignment="1" applyProtection="1">
      <alignment/>
      <protection locked="0"/>
    </xf>
    <xf numFmtId="0" fontId="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202" fontId="0" fillId="4" borderId="17" xfId="0" applyNumberFormat="1" applyFont="1" applyFill="1" applyBorder="1" applyAlignment="1" applyProtection="1">
      <alignment horizontal="center"/>
      <protection/>
    </xf>
    <xf numFmtId="202" fontId="0" fillId="4" borderId="10" xfId="0" applyNumberFormat="1" applyFont="1" applyFill="1" applyBorder="1" applyAlignment="1" applyProtection="1">
      <alignment horizontal="center"/>
      <protection/>
    </xf>
    <xf numFmtId="202" fontId="0" fillId="4" borderId="21" xfId="0" applyNumberFormat="1" applyFont="1" applyFill="1" applyBorder="1" applyAlignment="1" applyProtection="1">
      <alignment horizontal="center"/>
      <protection/>
    </xf>
    <xf numFmtId="0" fontId="7" fillId="0" borderId="36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8" fillId="0" borderId="26" xfId="0" applyFont="1" applyBorder="1" applyAlignment="1" applyProtection="1">
      <alignment horizontal="left"/>
      <protection locked="0"/>
    </xf>
    <xf numFmtId="0" fontId="0" fillId="4" borderId="0" xfId="0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174" fontId="4" fillId="0" borderId="34" xfId="0" applyNumberFormat="1" applyFont="1" applyBorder="1" applyAlignment="1">
      <alignment horizontal="left"/>
    </xf>
    <xf numFmtId="174" fontId="4" fillId="0" borderId="34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/>
      <protection/>
    </xf>
    <xf numFmtId="0" fontId="17" fillId="4" borderId="16" xfId="0" applyFont="1" applyFill="1" applyBorder="1" applyAlignment="1">
      <alignment horizontal="right"/>
    </xf>
    <xf numFmtId="0" fontId="17" fillId="4" borderId="39" xfId="0" applyFont="1" applyFill="1" applyBorder="1" applyAlignment="1">
      <alignment horizontal="right"/>
    </xf>
    <xf numFmtId="0" fontId="17" fillId="4" borderId="38" xfId="0" applyFont="1" applyFill="1" applyBorder="1" applyAlignment="1">
      <alignment horizontal="right"/>
    </xf>
    <xf numFmtId="0" fontId="0" fillId="0" borderId="42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3" xfId="0" applyBorder="1" applyAlignment="1">
      <alignment horizontal="left"/>
    </xf>
    <xf numFmtId="0" fontId="17" fillId="4" borderId="39" xfId="0" applyFont="1" applyFill="1" applyBorder="1" applyAlignment="1">
      <alignment/>
    </xf>
    <xf numFmtId="0" fontId="17" fillId="4" borderId="15" xfId="0" applyFont="1" applyFill="1" applyBorder="1" applyAlignment="1">
      <alignment/>
    </xf>
    <xf numFmtId="0" fontId="6" fillId="4" borderId="44" xfId="0" applyFont="1" applyFill="1" applyBorder="1" applyAlignment="1" applyProtection="1">
      <alignment horizontal="left" wrapText="1"/>
      <protection/>
    </xf>
    <xf numFmtId="0" fontId="6" fillId="4" borderId="37" xfId="0" applyFont="1" applyFill="1" applyBorder="1" applyAlignment="1" applyProtection="1">
      <alignment horizontal="left" wrapText="1"/>
      <protection/>
    </xf>
    <xf numFmtId="0" fontId="6" fillId="4" borderId="45" xfId="0" applyFont="1" applyFill="1" applyBorder="1" applyAlignment="1" applyProtection="1">
      <alignment horizontal="left" wrapText="1"/>
      <protection/>
    </xf>
    <xf numFmtId="0" fontId="6" fillId="4" borderId="46" xfId="0" applyFont="1" applyFill="1" applyBorder="1" applyAlignment="1" applyProtection="1">
      <alignment horizontal="left" wrapText="1"/>
      <protection/>
    </xf>
    <xf numFmtId="0" fontId="6" fillId="4" borderId="26" xfId="0" applyFont="1" applyFill="1" applyBorder="1" applyAlignment="1" applyProtection="1">
      <alignment horizontal="left" wrapText="1"/>
      <protection/>
    </xf>
    <xf numFmtId="0" fontId="6" fillId="4" borderId="22" xfId="0" applyFont="1" applyFill="1" applyBorder="1" applyAlignment="1" applyProtection="1">
      <alignment horizontal="left" wrapText="1"/>
      <protection/>
    </xf>
    <xf numFmtId="0" fontId="6" fillId="4" borderId="14" xfId="0" applyFont="1" applyFill="1" applyBorder="1" applyAlignment="1" applyProtection="1">
      <alignment horizontal="left" wrapText="1"/>
      <protection/>
    </xf>
    <xf numFmtId="0" fontId="6" fillId="4" borderId="18" xfId="0" applyFont="1" applyFill="1" applyBorder="1" applyAlignment="1" applyProtection="1">
      <alignment horizontal="left" wrapText="1"/>
      <protection/>
    </xf>
    <xf numFmtId="0" fontId="3" fillId="4" borderId="16" xfId="0" applyFont="1" applyFill="1" applyBorder="1" applyAlignment="1" applyProtection="1">
      <alignment/>
      <protection/>
    </xf>
    <xf numFmtId="0" fontId="0" fillId="4" borderId="39" xfId="0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0" fillId="4" borderId="47" xfId="0" applyFill="1" applyBorder="1" applyAlignment="1" applyProtection="1">
      <alignment horizontal="left"/>
      <protection/>
    </xf>
    <xf numFmtId="0" fontId="0" fillId="4" borderId="39" xfId="0" applyFill="1" applyBorder="1" applyAlignment="1" applyProtection="1">
      <alignment horizontal="left"/>
      <protection/>
    </xf>
    <xf numFmtId="0" fontId="0" fillId="4" borderId="48" xfId="0" applyFill="1" applyBorder="1" applyAlignment="1" applyProtection="1">
      <alignment horizontal="left"/>
      <protection/>
    </xf>
    <xf numFmtId="10" fontId="6" fillId="4" borderId="49" xfId="0" applyNumberFormat="1" applyFont="1" applyFill="1" applyBorder="1" applyAlignment="1" applyProtection="1">
      <alignment horizontal="center"/>
      <protection/>
    </xf>
    <xf numFmtId="10" fontId="6" fillId="4" borderId="21" xfId="0" applyNumberFormat="1" applyFont="1" applyFill="1" applyBorder="1" applyAlignment="1" applyProtection="1">
      <alignment horizontal="center"/>
      <protection/>
    </xf>
    <xf numFmtId="0" fontId="6" fillId="4" borderId="14" xfId="0" applyFont="1" applyFill="1" applyBorder="1" applyAlignment="1" applyProtection="1">
      <alignment horizontal="left" vertical="top" wrapText="1"/>
      <protection/>
    </xf>
    <xf numFmtId="0" fontId="0" fillId="4" borderId="26" xfId="0" applyFill="1" applyBorder="1" applyAlignment="1" applyProtection="1">
      <alignment/>
      <protection/>
    </xf>
    <xf numFmtId="0" fontId="0" fillId="4" borderId="18" xfId="0" applyFill="1" applyBorder="1" applyAlignment="1" applyProtection="1">
      <alignment/>
      <protection/>
    </xf>
    <xf numFmtId="198" fontId="6" fillId="4" borderId="14" xfId="0" applyNumberFormat="1" applyFont="1" applyFill="1" applyBorder="1" applyAlignment="1" applyProtection="1">
      <alignment horizontal="center"/>
      <protection/>
    </xf>
    <xf numFmtId="198" fontId="6" fillId="4" borderId="18" xfId="0" applyNumberFormat="1" applyFont="1" applyFill="1" applyBorder="1" applyAlignment="1" applyProtection="1">
      <alignment horizontal="center"/>
      <protection/>
    </xf>
    <xf numFmtId="198" fontId="6" fillId="4" borderId="14" xfId="0" applyNumberFormat="1" applyFont="1" applyFill="1" applyBorder="1" applyAlignment="1" applyProtection="1">
      <alignment horizontal="center" vertical="center"/>
      <protection/>
    </xf>
    <xf numFmtId="198" fontId="0" fillId="0" borderId="26" xfId="0" applyNumberFormat="1" applyBorder="1" applyAlignment="1" applyProtection="1">
      <alignment horizontal="center" vertical="center"/>
      <protection/>
    </xf>
    <xf numFmtId="198" fontId="0" fillId="0" borderId="18" xfId="0" applyNumberFormat="1" applyBorder="1" applyAlignment="1" applyProtection="1">
      <alignment horizontal="center" vertical="center"/>
      <protection/>
    </xf>
    <xf numFmtId="0" fontId="6" fillId="4" borderId="14" xfId="0" applyFont="1" applyFill="1" applyBorder="1" applyAlignment="1" applyProtection="1">
      <alignment horizontal="left" vertical="center" wrapText="1"/>
      <protection/>
    </xf>
    <xf numFmtId="0" fontId="6" fillId="4" borderId="26" xfId="0" applyFont="1" applyFill="1" applyBorder="1" applyAlignment="1" applyProtection="1">
      <alignment horizontal="left" vertical="center" wrapText="1"/>
      <protection/>
    </xf>
    <xf numFmtId="0" fontId="6" fillId="4" borderId="18" xfId="0" applyFont="1" applyFill="1" applyBorder="1" applyAlignment="1" applyProtection="1">
      <alignment horizontal="left" vertical="center" wrapText="1"/>
      <protection/>
    </xf>
    <xf numFmtId="0" fontId="6" fillId="4" borderId="47" xfId="0" applyFont="1" applyFill="1" applyBorder="1" applyAlignment="1" applyProtection="1">
      <alignment/>
      <protection/>
    </xf>
    <xf numFmtId="0" fontId="0" fillId="4" borderId="48" xfId="0" applyFill="1" applyBorder="1" applyAlignment="1" applyProtection="1">
      <alignment/>
      <protection/>
    </xf>
    <xf numFmtId="198" fontId="6" fillId="4" borderId="26" xfId="0" applyNumberFormat="1" applyFont="1" applyFill="1" applyBorder="1" applyAlignment="1" applyProtection="1">
      <alignment horizontal="center"/>
      <protection/>
    </xf>
    <xf numFmtId="0" fontId="14" fillId="4" borderId="16" xfId="0" applyFont="1" applyFill="1" applyBorder="1" applyAlignment="1" applyProtection="1">
      <alignment horizontal="center" vertical="center"/>
      <protection/>
    </xf>
    <xf numFmtId="0" fontId="14" fillId="4" borderId="39" xfId="0" applyFont="1" applyFill="1" applyBorder="1" applyAlignment="1" applyProtection="1">
      <alignment horizontal="center" vertical="center"/>
      <protection/>
    </xf>
    <xf numFmtId="0" fontId="14" fillId="4" borderId="15" xfId="0" applyFont="1" applyFill="1" applyBorder="1" applyAlignment="1" applyProtection="1">
      <alignment horizontal="center" vertical="center"/>
      <protection/>
    </xf>
    <xf numFmtId="0" fontId="6" fillId="4" borderId="11" xfId="0" applyFont="1" applyFill="1" applyBorder="1" applyAlignment="1" applyProtection="1">
      <alignment horizontal="left"/>
      <protection/>
    </xf>
    <xf numFmtId="0" fontId="6" fillId="4" borderId="11" xfId="0" applyFont="1" applyFill="1" applyBorder="1" applyAlignment="1" applyProtection="1">
      <alignment horizontal="center"/>
      <protection/>
    </xf>
    <xf numFmtId="198" fontId="6" fillId="4" borderId="50" xfId="0" applyNumberFormat="1" applyFont="1" applyFill="1" applyBorder="1" applyAlignment="1" applyProtection="1">
      <alignment horizontal="center"/>
      <protection/>
    </xf>
    <xf numFmtId="198" fontId="6" fillId="4" borderId="38" xfId="0" applyNumberFormat="1" applyFont="1" applyFill="1" applyBorder="1" applyAlignment="1" applyProtection="1">
      <alignment horizontal="center"/>
      <protection/>
    </xf>
    <xf numFmtId="0" fontId="6" fillId="4" borderId="16" xfId="0" applyFont="1" applyFill="1" applyBorder="1" applyAlignment="1" applyProtection="1">
      <alignment horizontal="center" vertical="center"/>
      <protection/>
    </xf>
    <xf numFmtId="0" fontId="6" fillId="4" borderId="39" xfId="0" applyFont="1" applyFill="1" applyBorder="1" applyAlignment="1" applyProtection="1">
      <alignment horizontal="center" vertical="center"/>
      <protection/>
    </xf>
    <xf numFmtId="0" fontId="6" fillId="4" borderId="15" xfId="0" applyFont="1" applyFill="1" applyBorder="1" applyAlignment="1" applyProtection="1">
      <alignment horizontal="center" vertical="center"/>
      <protection/>
    </xf>
    <xf numFmtId="0" fontId="6" fillId="4" borderId="19" xfId="0" applyFont="1" applyFill="1" applyBorder="1" applyAlignment="1" applyProtection="1">
      <alignment horizontal="left" vertical="top" wrapText="1"/>
      <protection/>
    </xf>
    <xf numFmtId="0" fontId="0" fillId="4" borderId="37" xfId="0" applyFill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10" fontId="6" fillId="4" borderId="18" xfId="0" applyNumberFormat="1" applyFont="1" applyFill="1" applyBorder="1" applyAlignment="1" applyProtection="1">
      <alignment horizontal="center"/>
      <protection/>
    </xf>
    <xf numFmtId="10" fontId="6" fillId="4" borderId="10" xfId="0" applyNumberFormat="1" applyFont="1" applyFill="1" applyBorder="1" applyAlignment="1" applyProtection="1">
      <alignment horizontal="center"/>
      <protection/>
    </xf>
    <xf numFmtId="10" fontId="6" fillId="4" borderId="17" xfId="0" applyNumberFormat="1" applyFont="1" applyFill="1" applyBorder="1" applyAlignment="1" applyProtection="1">
      <alignment horizontal="center"/>
      <protection/>
    </xf>
    <xf numFmtId="0" fontId="6" fillId="4" borderId="14" xfId="0" applyFont="1" applyFill="1" applyBorder="1" applyAlignment="1" applyProtection="1">
      <alignment/>
      <protection/>
    </xf>
    <xf numFmtId="0" fontId="0" fillId="4" borderId="26" xfId="0" applyFill="1" applyBorder="1" applyAlignment="1" applyProtection="1">
      <alignment/>
      <protection/>
    </xf>
    <xf numFmtId="0" fontId="0" fillId="4" borderId="18" xfId="0" applyFill="1" applyBorder="1" applyAlignment="1" applyProtection="1">
      <alignment/>
      <protection/>
    </xf>
    <xf numFmtId="0" fontId="6" fillId="4" borderId="19" xfId="0" applyFont="1" applyFill="1" applyBorder="1" applyAlignment="1" applyProtection="1">
      <alignment horizontal="center"/>
      <protection/>
    </xf>
    <xf numFmtId="0" fontId="6" fillId="4" borderId="20" xfId="0" applyFont="1" applyFill="1" applyBorder="1" applyAlignment="1" applyProtection="1">
      <alignment horizontal="center"/>
      <protection/>
    </xf>
    <xf numFmtId="0" fontId="6" fillId="4" borderId="47" xfId="0" applyFont="1" applyFill="1" applyBorder="1" applyAlignment="1" applyProtection="1">
      <alignment horizontal="center"/>
      <protection/>
    </xf>
    <xf numFmtId="0" fontId="6" fillId="4" borderId="48" xfId="0" applyFont="1" applyFill="1" applyBorder="1" applyAlignment="1" applyProtection="1">
      <alignment horizontal="center"/>
      <protection/>
    </xf>
    <xf numFmtId="0" fontId="6" fillId="4" borderId="51" xfId="0" applyFont="1" applyFill="1" applyBorder="1" applyAlignment="1" applyProtection="1">
      <alignment/>
      <protection/>
    </xf>
    <xf numFmtId="0" fontId="0" fillId="4" borderId="52" xfId="0" applyFill="1" applyBorder="1" applyAlignment="1" applyProtection="1">
      <alignment/>
      <protection/>
    </xf>
    <xf numFmtId="0" fontId="0" fillId="4" borderId="53" xfId="0" applyFill="1" applyBorder="1" applyAlignment="1" applyProtection="1">
      <alignment/>
      <protection/>
    </xf>
    <xf numFmtId="0" fontId="6" fillId="4" borderId="19" xfId="0" applyFont="1" applyFill="1" applyBorder="1" applyAlignment="1" applyProtection="1">
      <alignment/>
      <protection/>
    </xf>
    <xf numFmtId="0" fontId="0" fillId="4" borderId="37" xfId="0" applyFill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/>
    </xf>
    <xf numFmtId="10" fontId="6" fillId="4" borderId="28" xfId="0" applyNumberFormat="1" applyFont="1" applyFill="1" applyBorder="1" applyAlignment="1" applyProtection="1">
      <alignment horizontal="center"/>
      <protection/>
    </xf>
    <xf numFmtId="10" fontId="6" fillId="4" borderId="31" xfId="0" applyNumberFormat="1" applyFont="1" applyFill="1" applyBorder="1" applyAlignment="1" applyProtection="1">
      <alignment horizontal="center"/>
      <protection/>
    </xf>
    <xf numFmtId="10" fontId="6" fillId="4" borderId="27" xfId="0" applyNumberFormat="1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10" fontId="6" fillId="4" borderId="54" xfId="0" applyNumberFormat="1" applyFont="1" applyFill="1" applyBorder="1" applyAlignment="1" applyProtection="1">
      <alignment horizontal="center"/>
      <protection/>
    </xf>
    <xf numFmtId="10" fontId="6" fillId="4" borderId="30" xfId="0" applyNumberFormat="1" applyFont="1" applyFill="1" applyBorder="1" applyAlignment="1" applyProtection="1">
      <alignment horizontal="center"/>
      <protection/>
    </xf>
    <xf numFmtId="0" fontId="0" fillId="4" borderId="51" xfId="0" applyFill="1" applyBorder="1" applyAlignment="1" applyProtection="1">
      <alignment horizontal="center"/>
      <protection/>
    </xf>
    <xf numFmtId="0" fontId="0" fillId="4" borderId="53" xfId="0" applyFill="1" applyBorder="1" applyAlignment="1" applyProtection="1">
      <alignment horizontal="center"/>
      <protection/>
    </xf>
    <xf numFmtId="0" fontId="0" fillId="4" borderId="14" xfId="0" applyFill="1" applyBorder="1" applyAlignment="1" applyProtection="1">
      <alignment horizontal="left"/>
      <protection/>
    </xf>
    <xf numFmtId="0" fontId="0" fillId="4" borderId="26" xfId="0" applyFill="1" applyBorder="1" applyAlignment="1" applyProtection="1">
      <alignment horizontal="left"/>
      <protection/>
    </xf>
    <xf numFmtId="0" fontId="0" fillId="4" borderId="18" xfId="0" applyFill="1" applyBorder="1" applyAlignment="1" applyProtection="1">
      <alignment horizontal="left"/>
      <protection/>
    </xf>
    <xf numFmtId="0" fontId="0" fillId="4" borderId="14" xfId="0" applyFill="1" applyBorder="1" applyAlignment="1" applyProtection="1">
      <alignment/>
      <protection/>
    </xf>
    <xf numFmtId="10" fontId="6" fillId="4" borderId="20" xfId="0" applyNumberFormat="1" applyFont="1" applyFill="1" applyBorder="1" applyAlignment="1" applyProtection="1">
      <alignment horizontal="center"/>
      <protection/>
    </xf>
    <xf numFmtId="10" fontId="6" fillId="4" borderId="13" xfId="0" applyNumberFormat="1" applyFont="1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left"/>
      <protection/>
    </xf>
    <xf numFmtId="0" fontId="3" fillId="4" borderId="16" xfId="0" applyFont="1" applyFill="1" applyBorder="1" applyAlignment="1" applyProtection="1">
      <alignment horizontal="left"/>
      <protection/>
    </xf>
    <xf numFmtId="0" fontId="3" fillId="4" borderId="39" xfId="0" applyFont="1" applyFill="1" applyBorder="1" applyAlignment="1" applyProtection="1">
      <alignment horizontal="left"/>
      <protection/>
    </xf>
    <xf numFmtId="0" fontId="0" fillId="4" borderId="42" xfId="0" applyFill="1" applyBorder="1" applyAlignment="1" applyProtection="1">
      <alignment horizontal="left"/>
      <protection/>
    </xf>
    <xf numFmtId="0" fontId="0" fillId="4" borderId="38" xfId="0" applyFill="1" applyBorder="1" applyAlignment="1" applyProtection="1">
      <alignment horizontal="left"/>
      <protection/>
    </xf>
    <xf numFmtId="0" fontId="0" fillId="4" borderId="43" xfId="0" applyFill="1" applyBorder="1" applyAlignment="1" applyProtection="1">
      <alignment horizontal="left"/>
      <protection/>
    </xf>
    <xf numFmtId="0" fontId="0" fillId="4" borderId="55" xfId="0" applyFill="1" applyBorder="1" applyAlignment="1" applyProtection="1">
      <alignment horizontal="left"/>
      <protection/>
    </xf>
    <xf numFmtId="0" fontId="0" fillId="4" borderId="56" xfId="0" applyFill="1" applyBorder="1" applyAlignment="1" applyProtection="1">
      <alignment horizontal="left"/>
      <protection/>
    </xf>
    <xf numFmtId="0" fontId="0" fillId="4" borderId="57" xfId="0" applyFill="1" applyBorder="1" applyAlignment="1" applyProtection="1">
      <alignment horizontal="left"/>
      <protection/>
    </xf>
    <xf numFmtId="0" fontId="0" fillId="4" borderId="39" xfId="0" applyFill="1" applyBorder="1" applyAlignment="1" applyProtection="1">
      <alignment horizontal="center"/>
      <protection/>
    </xf>
    <xf numFmtId="0" fontId="0" fillId="4" borderId="51" xfId="0" applyFill="1" applyBorder="1" applyAlignment="1" applyProtection="1">
      <alignment horizontal="left"/>
      <protection/>
    </xf>
    <xf numFmtId="0" fontId="0" fillId="4" borderId="52" xfId="0" applyFill="1" applyBorder="1" applyAlignment="1" applyProtection="1">
      <alignment horizontal="left"/>
      <protection/>
    </xf>
    <xf numFmtId="0" fontId="0" fillId="4" borderId="53" xfId="0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/>
      <protection/>
    </xf>
    <xf numFmtId="0" fontId="3" fillId="4" borderId="15" xfId="0" applyFont="1" applyFill="1" applyBorder="1" applyAlignment="1" applyProtection="1">
      <alignment horizontal="left"/>
      <protection/>
    </xf>
    <xf numFmtId="0" fontId="0" fillId="4" borderId="13" xfId="0" applyFill="1" applyBorder="1" applyAlignment="1" applyProtection="1">
      <alignment horizontal="left"/>
      <protection/>
    </xf>
    <xf numFmtId="0" fontId="0" fillId="4" borderId="58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42" xfId="0" applyFill="1" applyBorder="1" applyAlignment="1" applyProtection="1">
      <alignment/>
      <protection/>
    </xf>
    <xf numFmtId="0" fontId="0" fillId="0" borderId="38" xfId="0" applyBorder="1" applyAlignment="1">
      <alignment/>
    </xf>
    <xf numFmtId="0" fontId="0" fillId="0" borderId="43" xfId="0" applyBorder="1" applyAlignment="1" applyProtection="1">
      <alignment/>
      <protection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4" borderId="59" xfId="0" applyFont="1" applyFill="1" applyBorder="1" applyAlignment="1" applyProtection="1">
      <alignment/>
      <protection/>
    </xf>
    <xf numFmtId="0" fontId="0" fillId="4" borderId="31" xfId="0" applyFont="1" applyFill="1" applyBorder="1" applyAlignment="1" applyProtection="1">
      <alignment/>
      <protection/>
    </xf>
    <xf numFmtId="0" fontId="0" fillId="4" borderId="49" xfId="0" applyFont="1" applyFill="1" applyBorder="1" applyAlignment="1" applyProtection="1">
      <alignment/>
      <protection/>
    </xf>
    <xf numFmtId="0" fontId="0" fillId="4" borderId="21" xfId="0" applyFill="1" applyBorder="1" applyAlignment="1" applyProtection="1">
      <alignment/>
      <protection/>
    </xf>
    <xf numFmtId="14" fontId="4" fillId="4" borderId="60" xfId="0" applyNumberFormat="1" applyFont="1" applyFill="1" applyBorder="1" applyAlignment="1" applyProtection="1">
      <alignment horizontal="left"/>
      <protection/>
    </xf>
    <xf numFmtId="0" fontId="0" fillId="4" borderId="16" xfId="0" applyFill="1" applyBorder="1" applyAlignment="1" applyProtection="1">
      <alignment horizontal="left"/>
      <protection/>
    </xf>
    <xf numFmtId="0" fontId="0" fillId="4" borderId="15" xfId="0" applyFill="1" applyBorder="1" applyAlignment="1" applyProtection="1">
      <alignment horizontal="left"/>
      <protection/>
    </xf>
    <xf numFmtId="0" fontId="0" fillId="4" borderId="55" xfId="0" applyFill="1" applyBorder="1" applyAlignment="1" applyProtection="1">
      <alignment horizontal="center"/>
      <protection/>
    </xf>
    <xf numFmtId="0" fontId="0" fillId="4" borderId="56" xfId="0" applyFill="1" applyBorder="1" applyAlignment="1" applyProtection="1">
      <alignment horizontal="center"/>
      <protection/>
    </xf>
    <xf numFmtId="0" fontId="0" fillId="4" borderId="57" xfId="0" applyFill="1" applyBorder="1" applyAlignment="1" applyProtection="1">
      <alignment horizontal="center"/>
      <protection/>
    </xf>
    <xf numFmtId="0" fontId="0" fillId="4" borderId="61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4" borderId="58" xfId="0" applyFont="1" applyFill="1" applyBorder="1" applyAlignment="1" applyProtection="1">
      <alignment horizontal="left"/>
      <protection/>
    </xf>
    <xf numFmtId="0" fontId="0" fillId="4" borderId="10" xfId="0" applyFont="1" applyFill="1" applyBorder="1" applyAlignment="1" applyProtection="1">
      <alignment horizontal="left"/>
      <protection/>
    </xf>
    <xf numFmtId="14" fontId="0" fillId="4" borderId="13" xfId="0" applyNumberFormat="1" applyFont="1" applyFill="1" applyBorder="1" applyAlignment="1" applyProtection="1">
      <alignment horizontal="left"/>
      <protection/>
    </xf>
    <xf numFmtId="14" fontId="0" fillId="4" borderId="24" xfId="0" applyNumberFormat="1" applyFont="1" applyFill="1" applyBorder="1" applyAlignment="1" applyProtection="1">
      <alignment horizontal="left"/>
      <protection/>
    </xf>
    <xf numFmtId="14" fontId="0" fillId="4" borderId="10" xfId="0" applyNumberFormat="1" applyFont="1" applyFill="1" applyBorder="1" applyAlignment="1" applyProtection="1">
      <alignment horizontal="left"/>
      <protection/>
    </xf>
    <xf numFmtId="14" fontId="0" fillId="4" borderId="25" xfId="0" applyNumberFormat="1" applyFont="1" applyFill="1" applyBorder="1" applyAlignment="1" applyProtection="1">
      <alignment horizontal="left"/>
      <protection/>
    </xf>
    <xf numFmtId="0" fontId="16" fillId="4" borderId="42" xfId="0" applyFont="1" applyFill="1" applyBorder="1" applyAlignment="1" applyProtection="1">
      <alignment horizontal="left"/>
      <protection/>
    </xf>
    <xf numFmtId="0" fontId="16" fillId="4" borderId="38" xfId="0" applyFont="1" applyFill="1" applyBorder="1" applyAlignment="1" applyProtection="1">
      <alignment horizontal="left"/>
      <protection/>
    </xf>
    <xf numFmtId="0" fontId="16" fillId="4" borderId="43" xfId="0" applyFont="1" applyFill="1" applyBorder="1" applyAlignment="1" applyProtection="1">
      <alignment horizontal="left"/>
      <protection/>
    </xf>
    <xf numFmtId="0" fontId="16" fillId="4" borderId="55" xfId="0" applyFont="1" applyFill="1" applyBorder="1" applyAlignment="1">
      <alignment horizontal="left"/>
    </xf>
    <xf numFmtId="0" fontId="16" fillId="4" borderId="56" xfId="0" applyFont="1" applyFill="1" applyBorder="1" applyAlignment="1">
      <alignment horizontal="left"/>
    </xf>
    <xf numFmtId="0" fontId="16" fillId="4" borderId="57" xfId="0" applyFont="1" applyFill="1" applyBorder="1" applyAlignment="1">
      <alignment horizontal="left"/>
    </xf>
    <xf numFmtId="0" fontId="3" fillId="4" borderId="16" xfId="0" applyFont="1" applyFill="1" applyBorder="1" applyAlignment="1" applyProtection="1">
      <alignment horizontal="center"/>
      <protection/>
    </xf>
    <xf numFmtId="0" fontId="3" fillId="4" borderId="39" xfId="0" applyFont="1" applyFill="1" applyBorder="1" applyAlignment="1" applyProtection="1">
      <alignment horizontal="center"/>
      <protection/>
    </xf>
    <xf numFmtId="0" fontId="3" fillId="4" borderId="15" xfId="0" applyFont="1" applyFill="1" applyBorder="1" applyAlignment="1" applyProtection="1">
      <alignment horizontal="center"/>
      <protection/>
    </xf>
    <xf numFmtId="0" fontId="3" fillId="4" borderId="42" xfId="0" applyFont="1" applyFill="1" applyBorder="1" applyAlignment="1" applyProtection="1">
      <alignment horizontal="center"/>
      <protection/>
    </xf>
    <xf numFmtId="0" fontId="3" fillId="4" borderId="38" xfId="0" applyFont="1" applyFill="1" applyBorder="1" applyAlignment="1" applyProtection="1">
      <alignment horizontal="center"/>
      <protection/>
    </xf>
    <xf numFmtId="0" fontId="3" fillId="4" borderId="43" xfId="0" applyFont="1" applyFill="1" applyBorder="1" applyAlignment="1" applyProtection="1">
      <alignment horizontal="center"/>
      <protection/>
    </xf>
    <xf numFmtId="0" fontId="6" fillId="4" borderId="10" xfId="0" applyFont="1" applyFill="1" applyBorder="1" applyAlignment="1" applyProtection="1">
      <alignment horizontal="left"/>
      <protection/>
    </xf>
    <xf numFmtId="0" fontId="0" fillId="4" borderId="51" xfId="0" applyFill="1" applyBorder="1" applyAlignment="1" applyProtection="1">
      <alignment/>
      <protection/>
    </xf>
    <xf numFmtId="0" fontId="0" fillId="4" borderId="19" xfId="0" applyFill="1" applyBorder="1" applyAlignment="1" applyProtection="1">
      <alignment/>
      <protection/>
    </xf>
    <xf numFmtId="0" fontId="0" fillId="4" borderId="61" xfId="0" applyFill="1" applyBorder="1" applyAlignment="1" applyProtection="1">
      <alignment horizontal="left"/>
      <protection/>
    </xf>
    <xf numFmtId="0" fontId="0" fillId="4" borderId="49" xfId="0" applyFill="1" applyBorder="1" applyAlignment="1" applyProtection="1">
      <alignment horizontal="left"/>
      <protection/>
    </xf>
    <xf numFmtId="0" fontId="0" fillId="4" borderId="21" xfId="0" applyFill="1" applyBorder="1" applyAlignment="1" applyProtection="1">
      <alignment horizontal="left"/>
      <protection/>
    </xf>
    <xf numFmtId="0" fontId="4" fillId="4" borderId="35" xfId="0" applyFont="1" applyFill="1" applyBorder="1" applyAlignment="1" applyProtection="1">
      <alignment horizontal="left"/>
      <protection/>
    </xf>
    <xf numFmtId="0" fontId="4" fillId="4" borderId="36" xfId="0" applyFont="1" applyFill="1" applyBorder="1" applyAlignment="1" applyProtection="1">
      <alignment horizontal="left"/>
      <protection/>
    </xf>
    <xf numFmtId="0" fontId="4" fillId="4" borderId="32" xfId="0" applyFont="1" applyFill="1" applyBorder="1" applyAlignment="1" applyProtection="1">
      <alignment horizontal="left"/>
      <protection/>
    </xf>
    <xf numFmtId="0" fontId="6" fillId="4" borderId="51" xfId="0" applyFont="1" applyFill="1" applyBorder="1" applyAlignment="1" applyProtection="1">
      <alignment horizontal="left"/>
      <protection/>
    </xf>
    <xf numFmtId="0" fontId="6" fillId="4" borderId="52" xfId="0" applyFont="1" applyFill="1" applyBorder="1" applyAlignment="1" applyProtection="1">
      <alignment horizontal="left"/>
      <protection/>
    </xf>
    <xf numFmtId="0" fontId="6" fillId="4" borderId="53" xfId="0" applyFont="1" applyFill="1" applyBorder="1" applyAlignment="1" applyProtection="1">
      <alignment horizontal="left"/>
      <protection/>
    </xf>
    <xf numFmtId="198" fontId="6" fillId="4" borderId="51" xfId="0" applyNumberFormat="1" applyFont="1" applyFill="1" applyBorder="1" applyAlignment="1" applyProtection="1">
      <alignment horizontal="center"/>
      <protection/>
    </xf>
    <xf numFmtId="198" fontId="6" fillId="4" borderId="53" xfId="0" applyNumberFormat="1" applyFont="1" applyFill="1" applyBorder="1" applyAlignment="1" applyProtection="1">
      <alignment horizontal="center"/>
      <protection/>
    </xf>
    <xf numFmtId="198" fontId="6" fillId="4" borderId="52" xfId="0" applyNumberFormat="1" applyFont="1" applyFill="1" applyBorder="1" applyAlignment="1" applyProtection="1">
      <alignment horizontal="center"/>
      <protection/>
    </xf>
    <xf numFmtId="198" fontId="6" fillId="4" borderId="35" xfId="0" applyNumberFormat="1" applyFont="1" applyFill="1" applyBorder="1" applyAlignment="1" applyProtection="1">
      <alignment horizontal="center" vertical="center"/>
      <protection/>
    </xf>
    <xf numFmtId="198" fontId="0" fillId="0" borderId="36" xfId="0" applyNumberFormat="1" applyBorder="1" applyAlignment="1" applyProtection="1">
      <alignment horizontal="center" vertical="center"/>
      <protection/>
    </xf>
    <xf numFmtId="198" fontId="0" fillId="0" borderId="32" xfId="0" applyNumberFormat="1" applyBorder="1" applyAlignment="1" applyProtection="1">
      <alignment horizontal="center" vertical="center"/>
      <protection/>
    </xf>
    <xf numFmtId="0" fontId="3" fillId="4" borderId="62" xfId="0" applyFont="1" applyFill="1" applyBorder="1" applyAlignment="1" applyProtection="1">
      <alignment/>
      <protection/>
    </xf>
    <xf numFmtId="0" fontId="0" fillId="4" borderId="63" xfId="0" applyFill="1" applyBorder="1" applyAlignment="1" applyProtection="1">
      <alignment/>
      <protection/>
    </xf>
    <xf numFmtId="0" fontId="0" fillId="4" borderId="64" xfId="0" applyFill="1" applyBorder="1" applyAlignment="1" applyProtection="1">
      <alignment/>
      <protection/>
    </xf>
    <xf numFmtId="0" fontId="0" fillId="4" borderId="56" xfId="0" applyFill="1" applyBorder="1" applyAlignment="1" applyProtection="1">
      <alignment/>
      <protection/>
    </xf>
    <xf numFmtId="0" fontId="0" fillId="4" borderId="19" xfId="0" applyFill="1" applyBorder="1" applyAlignment="1" applyProtection="1">
      <alignment horizontal="left"/>
      <protection/>
    </xf>
    <xf numFmtId="0" fontId="0" fillId="4" borderId="37" xfId="0" applyFill="1" applyBorder="1" applyAlignment="1" applyProtection="1">
      <alignment horizontal="left"/>
      <protection/>
    </xf>
    <xf numFmtId="0" fontId="0" fillId="4" borderId="20" xfId="0" applyFill="1" applyBorder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6" fillId="4" borderId="27" xfId="0" applyFont="1" applyFill="1" applyBorder="1" applyAlignment="1" applyProtection="1">
      <alignment horizontal="left" wrapText="1"/>
      <protection/>
    </xf>
    <xf numFmtId="0" fontId="6" fillId="4" borderId="34" xfId="0" applyFont="1" applyFill="1" applyBorder="1" applyAlignment="1" applyProtection="1">
      <alignment horizontal="left" wrapText="1"/>
      <protection/>
    </xf>
    <xf numFmtId="0" fontId="6" fillId="4" borderId="28" xfId="0" applyFont="1" applyFill="1" applyBorder="1" applyAlignment="1" applyProtection="1">
      <alignment horizontal="left" wrapText="1"/>
      <protection/>
    </xf>
    <xf numFmtId="0" fontId="3" fillId="4" borderId="65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13" fillId="4" borderId="47" xfId="0" applyFont="1" applyFill="1" applyBorder="1" applyAlignment="1" applyProtection="1">
      <alignment horizontal="left" vertical="center" wrapText="1"/>
      <protection/>
    </xf>
    <xf numFmtId="0" fontId="13" fillId="4" borderId="39" xfId="0" applyFont="1" applyFill="1" applyBorder="1" applyAlignment="1" applyProtection="1">
      <alignment horizontal="left" vertical="center" wrapText="1"/>
      <protection/>
    </xf>
    <xf numFmtId="0" fontId="13" fillId="4" borderId="48" xfId="0" applyFont="1" applyFill="1" applyBorder="1" applyAlignment="1" applyProtection="1">
      <alignment horizontal="left" vertical="center" wrapText="1"/>
      <protection/>
    </xf>
    <xf numFmtId="0" fontId="6" fillId="4" borderId="19" xfId="0" applyFont="1" applyFill="1" applyBorder="1" applyAlignment="1" applyProtection="1">
      <alignment horizontal="left" wrapText="1"/>
      <protection/>
    </xf>
    <xf numFmtId="0" fontId="6" fillId="4" borderId="20" xfId="0" applyFont="1" applyFill="1" applyBorder="1" applyAlignment="1" applyProtection="1">
      <alignment horizontal="left" wrapText="1"/>
      <protection/>
    </xf>
    <xf numFmtId="10" fontId="6" fillId="4" borderId="58" xfId="0" applyNumberFormat="1" applyFont="1" applyFill="1" applyBorder="1" applyAlignment="1" applyProtection="1">
      <alignment horizontal="center"/>
      <protection/>
    </xf>
    <xf numFmtId="0" fontId="6" fillId="4" borderId="14" xfId="0" applyFont="1" applyFill="1" applyBorder="1" applyAlignment="1" applyProtection="1">
      <alignment horizontal="left"/>
      <protection/>
    </xf>
    <xf numFmtId="0" fontId="6" fillId="4" borderId="26" xfId="0" applyFont="1" applyFill="1" applyBorder="1" applyAlignment="1" applyProtection="1">
      <alignment horizontal="left"/>
      <protection/>
    </xf>
    <xf numFmtId="0" fontId="6" fillId="4" borderId="18" xfId="0" applyFont="1" applyFill="1" applyBorder="1" applyAlignment="1" applyProtection="1">
      <alignment horizontal="left"/>
      <protection/>
    </xf>
    <xf numFmtId="0" fontId="0" fillId="4" borderId="38" xfId="0" applyFont="1" applyFill="1" applyBorder="1" applyAlignment="1" applyProtection="1">
      <alignment horizontal="left"/>
      <protection/>
    </xf>
    <xf numFmtId="0" fontId="0" fillId="4" borderId="34" xfId="0" applyFill="1" applyBorder="1" applyAlignment="1" applyProtection="1">
      <alignment/>
      <protection/>
    </xf>
    <xf numFmtId="0" fontId="6" fillId="4" borderId="26" xfId="0" applyFont="1" applyFill="1" applyBorder="1" applyAlignment="1" applyProtection="1">
      <alignment/>
      <protection/>
    </xf>
    <xf numFmtId="0" fontId="6" fillId="4" borderId="18" xfId="0" applyFont="1" applyFill="1" applyBorder="1" applyAlignment="1" applyProtection="1">
      <alignment/>
      <protection/>
    </xf>
    <xf numFmtId="0" fontId="6" fillId="4" borderId="14" xfId="0" applyFont="1" applyFill="1" applyBorder="1" applyAlignment="1" applyProtection="1">
      <alignment horizontal="left"/>
      <protection/>
    </xf>
    <xf numFmtId="0" fontId="6" fillId="4" borderId="26" xfId="0" applyFont="1" applyFill="1" applyBorder="1" applyAlignment="1" applyProtection="1">
      <alignment horizontal="left"/>
      <protection/>
    </xf>
    <xf numFmtId="0" fontId="6" fillId="4" borderId="18" xfId="0" applyFont="1" applyFill="1" applyBorder="1" applyAlignment="1" applyProtection="1">
      <alignment horizontal="left"/>
      <protection/>
    </xf>
    <xf numFmtId="0" fontId="4" fillId="4" borderId="55" xfId="0" applyFont="1" applyFill="1" applyBorder="1" applyAlignment="1" applyProtection="1">
      <alignment horizontal="left"/>
      <protection/>
    </xf>
    <xf numFmtId="0" fontId="0" fillId="0" borderId="5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4" borderId="35" xfId="0" applyFont="1" applyFill="1" applyBorder="1" applyAlignment="1" applyProtection="1">
      <alignment/>
      <protection/>
    </xf>
    <xf numFmtId="0" fontId="6" fillId="4" borderId="36" xfId="0" applyFont="1" applyFill="1" applyBorder="1" applyAlignment="1" applyProtection="1">
      <alignment/>
      <protection/>
    </xf>
    <xf numFmtId="0" fontId="6" fillId="4" borderId="32" xfId="0" applyFont="1" applyFill="1" applyBorder="1" applyAlignment="1" applyProtection="1">
      <alignment/>
      <protection/>
    </xf>
    <xf numFmtId="0" fontId="6" fillId="4" borderId="47" xfId="0" applyFont="1" applyFill="1" applyBorder="1" applyAlignment="1" applyProtection="1">
      <alignment horizontal="left"/>
      <protection/>
    </xf>
    <xf numFmtId="0" fontId="6" fillId="4" borderId="39" xfId="0" applyFont="1" applyFill="1" applyBorder="1" applyAlignment="1" applyProtection="1">
      <alignment horizontal="left"/>
      <protection/>
    </xf>
    <xf numFmtId="0" fontId="6" fillId="4" borderId="48" xfId="0" applyFont="1" applyFill="1" applyBorder="1" applyAlignment="1" applyProtection="1">
      <alignment horizontal="left"/>
      <protection/>
    </xf>
    <xf numFmtId="0" fontId="6" fillId="4" borderId="19" xfId="0" applyFont="1" applyFill="1" applyBorder="1" applyAlignment="1" applyProtection="1">
      <alignment horizontal="left" vertical="center" wrapText="1"/>
      <protection/>
    </xf>
    <xf numFmtId="0" fontId="6" fillId="4" borderId="37" xfId="0" applyFont="1" applyFill="1" applyBorder="1" applyAlignment="1" applyProtection="1">
      <alignment horizontal="left" vertical="center" wrapText="1"/>
      <protection/>
    </xf>
    <xf numFmtId="0" fontId="6" fillId="4" borderId="20" xfId="0" applyFont="1" applyFill="1" applyBorder="1" applyAlignment="1" applyProtection="1">
      <alignment horizontal="left" vertical="center" wrapText="1"/>
      <protection/>
    </xf>
    <xf numFmtId="0" fontId="7" fillId="0" borderId="14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4" borderId="16" xfId="0" applyFont="1" applyFill="1" applyBorder="1" applyAlignment="1">
      <alignment horizontal="left"/>
    </xf>
    <xf numFmtId="0" fontId="3" fillId="4" borderId="39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right"/>
    </xf>
    <xf numFmtId="0" fontId="3" fillId="4" borderId="39" xfId="0" applyFont="1" applyFill="1" applyBorder="1" applyAlignment="1">
      <alignment horizontal="right"/>
    </xf>
    <xf numFmtId="0" fontId="3" fillId="0" borderId="6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39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6" xfId="0" applyBorder="1" applyAlignment="1">
      <alignment horizontal="left"/>
    </xf>
    <xf numFmtId="0" fontId="0" fillId="4" borderId="11" xfId="0" applyFill="1" applyBorder="1" applyAlignment="1">
      <alignment horizontal="left"/>
    </xf>
    <xf numFmtId="0" fontId="3" fillId="4" borderId="16" xfId="0" applyFont="1" applyFill="1" applyBorder="1" applyAlignment="1" applyProtection="1">
      <alignment horizontal="right"/>
      <protection/>
    </xf>
    <xf numFmtId="0" fontId="3" fillId="4" borderId="39" xfId="0" applyFont="1" applyFill="1" applyBorder="1" applyAlignment="1" applyProtection="1">
      <alignment horizontal="right"/>
      <protection/>
    </xf>
    <xf numFmtId="0" fontId="3" fillId="0" borderId="6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4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4" fillId="0" borderId="26" xfId="0" applyNumberFormat="1" applyFont="1" applyBorder="1" applyAlignment="1" applyProtection="1">
      <alignment horizontal="left"/>
      <protection locked="0"/>
    </xf>
    <xf numFmtId="0" fontId="4" fillId="0" borderId="18" xfId="0" applyNumberFormat="1" applyFont="1" applyBorder="1" applyAlignment="1" applyProtection="1">
      <alignment horizontal="left"/>
      <protection locked="0"/>
    </xf>
    <xf numFmtId="0" fontId="7" fillId="0" borderId="1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74" fontId="4" fillId="0" borderId="26" xfId="0" applyNumberFormat="1" applyFont="1" applyBorder="1" applyAlignment="1">
      <alignment horizontal="left"/>
    </xf>
    <xf numFmtId="174" fontId="4" fillId="0" borderId="18" xfId="0" applyNumberFormat="1" applyFont="1" applyBorder="1" applyAlignment="1">
      <alignment horizontal="left"/>
    </xf>
    <xf numFmtId="0" fontId="7" fillId="0" borderId="14" xfId="0" applyFont="1" applyBorder="1" applyAlignment="1" applyProtection="1">
      <alignment horizontal="right"/>
      <protection locked="0"/>
    </xf>
    <xf numFmtId="0" fontId="7" fillId="0" borderId="26" xfId="0" applyFont="1" applyBorder="1" applyAlignment="1" applyProtection="1">
      <alignment horizontal="right"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182" fontId="5" fillId="0" borderId="26" xfId="0" applyNumberFormat="1" applyFont="1" applyBorder="1" applyAlignment="1" applyProtection="1">
      <alignment horizontal="left"/>
      <protection locked="0"/>
    </xf>
    <xf numFmtId="182" fontId="5" fillId="0" borderId="18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Fill="1" applyAlignment="1">
      <alignment horizontal="left"/>
    </xf>
    <xf numFmtId="14" fontId="4" fillId="0" borderId="26" xfId="0" applyNumberFormat="1" applyFont="1" applyBorder="1" applyAlignment="1" applyProtection="1">
      <alignment horizontal="left"/>
      <protection locked="0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15" xfId="0" applyBorder="1" applyAlignment="1">
      <alignment/>
    </xf>
    <xf numFmtId="14" fontId="4" fillId="0" borderId="26" xfId="0" applyNumberFormat="1" applyFont="1" applyBorder="1" applyAlignment="1" applyProtection="1">
      <alignment/>
      <protection locked="0"/>
    </xf>
    <xf numFmtId="14" fontId="4" fillId="0" borderId="18" xfId="0" applyNumberFormat="1" applyFont="1" applyBorder="1" applyAlignment="1" applyProtection="1">
      <alignment/>
      <protection locked="0"/>
    </xf>
    <xf numFmtId="0" fontId="4" fillId="0" borderId="34" xfId="0" applyFon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18" xfId="0" applyFont="1" applyBorder="1" applyAlignment="1">
      <alignment horizontal="left"/>
    </xf>
    <xf numFmtId="182" fontId="4" fillId="0" borderId="26" xfId="0" applyNumberFormat="1" applyFont="1" applyBorder="1" applyAlignment="1">
      <alignment horizontal="left"/>
    </xf>
    <xf numFmtId="182" fontId="4" fillId="0" borderId="18" xfId="0" applyNumberFormat="1" applyFont="1" applyBorder="1" applyAlignment="1">
      <alignment horizontal="left"/>
    </xf>
    <xf numFmtId="182" fontId="4" fillId="0" borderId="26" xfId="0" applyNumberFormat="1" applyFont="1" applyBorder="1" applyAlignment="1">
      <alignment horizontal="left"/>
    </xf>
    <xf numFmtId="182" fontId="4" fillId="0" borderId="18" xfId="0" applyNumberFormat="1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/>
    </xf>
    <xf numFmtId="0" fontId="8" fillId="0" borderId="18" xfId="0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4" fillId="0" borderId="32" xfId="0" applyFont="1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49" fontId="0" fillId="4" borderId="16" xfId="0" applyNumberFormat="1" applyFill="1" applyBorder="1" applyAlignment="1" applyProtection="1">
      <alignment horizontal="center"/>
      <protection/>
    </xf>
    <xf numFmtId="49" fontId="0" fillId="4" borderId="15" xfId="0" applyNumberFormat="1" applyFill="1" applyBorder="1" applyAlignment="1" applyProtection="1">
      <alignment horizontal="center"/>
      <protection/>
    </xf>
    <xf numFmtId="0" fontId="0" fillId="0" borderId="56" xfId="0" applyBorder="1" applyAlignment="1">
      <alignment horizontal="center"/>
    </xf>
    <xf numFmtId="49" fontId="0" fillId="4" borderId="39" xfId="0" applyNumberForma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25"/>
          <c:y val="0.20375"/>
          <c:w val="0.42275"/>
          <c:h val="0.59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Outros afastamentos
13%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Qualificação sem afastamento                                                                    
5%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Resumo!$A$149:$A$165</c:f>
              <c:strCache>
                <c:ptCount val="17"/>
                <c:pt idx="0">
                  <c:v>Afastamentos para capacitação</c:v>
                </c:pt>
                <c:pt idx="1">
                  <c:v>Outros afastamentos</c:v>
                </c:pt>
                <c:pt idx="2">
                  <c:v>Qualificação sem afastamento                                                                    </c:v>
                </c:pt>
                <c:pt idx="3">
                  <c:v>Aulas na graduação</c:v>
                </c:pt>
                <c:pt idx="4">
                  <c:v>Atividades acessórias graduação</c:v>
                </c:pt>
                <c:pt idx="5">
                  <c:v>Aulas na pós-graduação</c:v>
                </c:pt>
                <c:pt idx="6">
                  <c:v>Atividades acessórias na pós-graduação</c:v>
                </c:pt>
                <c:pt idx="7">
                  <c:v>Orientações na graduação</c:v>
                </c:pt>
                <c:pt idx="8">
                  <c:v>Orientações na pós-graduação</c:v>
                </c:pt>
                <c:pt idx="9">
                  <c:v>Pesquisa</c:v>
                </c:pt>
                <c:pt idx="10">
                  <c:v>Extensão   </c:v>
                </c:pt>
                <c:pt idx="11">
                  <c:v>Atividades de apoio acadêmico  </c:v>
                </c:pt>
                <c:pt idx="12">
                  <c:v>Bancas e comissões examinadoras</c:v>
                </c:pt>
                <c:pt idx="13">
                  <c:v>Cargos de direção (CDs e FGs)</c:v>
                </c:pt>
                <c:pt idx="14">
                  <c:v>Atividades administrativas</c:v>
                </c:pt>
                <c:pt idx="15">
                  <c:v>Atividades de representação</c:v>
                </c:pt>
                <c:pt idx="16">
                  <c:v>Outras atividades acadêmicas</c:v>
                </c:pt>
              </c:strCache>
            </c:strRef>
          </c:cat>
          <c:val>
            <c:numRef>
              <c:f>Resumo!$D$149:$D$165</c:f>
              <c:numCache>
                <c:ptCount val="17"/>
                <c:pt idx="0">
                  <c:v>4200</c:v>
                </c:pt>
                <c:pt idx="1">
                  <c:v>0</c:v>
                </c:pt>
                <c:pt idx="2">
                  <c:v>2560</c:v>
                </c:pt>
                <c:pt idx="3">
                  <c:v>4575</c:v>
                </c:pt>
                <c:pt idx="4">
                  <c:v>6722.5</c:v>
                </c:pt>
                <c:pt idx="5">
                  <c:v>986</c:v>
                </c:pt>
                <c:pt idx="6">
                  <c:v>1230</c:v>
                </c:pt>
                <c:pt idx="7">
                  <c:v>1333</c:v>
                </c:pt>
                <c:pt idx="8">
                  <c:v>1535</c:v>
                </c:pt>
                <c:pt idx="9">
                  <c:v>2010</c:v>
                </c:pt>
                <c:pt idx="10">
                  <c:v>695</c:v>
                </c:pt>
                <c:pt idx="11">
                  <c:v>848</c:v>
                </c:pt>
                <c:pt idx="12">
                  <c:v>432</c:v>
                </c:pt>
                <c:pt idx="13">
                  <c:v>1930</c:v>
                </c:pt>
                <c:pt idx="14">
                  <c:v>596</c:v>
                </c:pt>
                <c:pt idx="15">
                  <c:v>162</c:v>
                </c:pt>
                <c:pt idx="16">
                  <c:v>964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57150</xdr:rowOff>
    </xdr:from>
    <xdr:to>
      <xdr:col>15</xdr:col>
      <xdr:colOff>552450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28575" y="457200"/>
        <a:ext cx="926782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A2" sqref="A2:F2"/>
    </sheetView>
  </sheetViews>
  <sheetFormatPr defaultColWidth="9.140625" defaultRowHeight="12.75"/>
  <cols>
    <col min="6" max="6" width="8.140625" style="0" customWidth="1"/>
    <col min="7" max="7" width="10.57421875" style="0" customWidth="1"/>
    <col min="10" max="10" width="2.7109375" style="0" customWidth="1"/>
  </cols>
  <sheetData>
    <row r="1" spans="1:16" ht="15.75" thickBot="1">
      <c r="A1" s="206" t="s">
        <v>695</v>
      </c>
      <c r="B1" s="207"/>
      <c r="C1" s="207"/>
      <c r="D1" s="207"/>
      <c r="E1" s="207"/>
      <c r="F1" s="208"/>
      <c r="G1" s="207"/>
      <c r="H1" s="207"/>
      <c r="I1" s="207"/>
      <c r="J1" s="207"/>
      <c r="K1" s="212" t="s">
        <v>706</v>
      </c>
      <c r="L1" s="212"/>
      <c r="M1" s="212"/>
      <c r="N1" s="212"/>
      <c r="O1" s="212"/>
      <c r="P1" s="213"/>
    </row>
    <row r="2" spans="1:16" ht="15.75" thickBot="1">
      <c r="A2" s="210"/>
      <c r="B2" s="210"/>
      <c r="C2" s="210"/>
      <c r="D2" s="210"/>
      <c r="E2" s="210"/>
      <c r="F2" s="211"/>
      <c r="G2" s="152" t="s">
        <v>483</v>
      </c>
      <c r="H2" s="153" t="s">
        <v>707</v>
      </c>
      <c r="I2" s="209"/>
      <c r="J2" s="210"/>
      <c r="K2" s="210"/>
      <c r="L2" s="210"/>
      <c r="M2" s="210"/>
      <c r="N2" s="210"/>
      <c r="O2" s="210"/>
      <c r="P2" s="210"/>
    </row>
  </sheetData>
  <sheetProtection password="CEFE" sheet="1"/>
  <mergeCells count="4">
    <mergeCell ref="A1:J1"/>
    <mergeCell ref="I2:P2"/>
    <mergeCell ref="A2:F2"/>
    <mergeCell ref="K1:P1"/>
  </mergeCells>
  <printOptions horizontalCentered="1" verticalCentered="1"/>
  <pageMargins left="0.7874015748031497" right="0.3937007874015748" top="0.5905511811023623" bottom="0.5905511811023623" header="0.31496062992125984" footer="0.31496062992125984"/>
  <pageSetup horizontalDpi="300" verticalDpi="3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E3" sqref="E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1"/>
    </row>
    <row r="2" spans="1:19" ht="13.5" thickBo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3.5" thickBot="1">
      <c r="A3" s="413" t="s">
        <v>497</v>
      </c>
      <c r="B3" s="414"/>
      <c r="C3" s="414"/>
      <c r="D3" s="415"/>
      <c r="E3" s="418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20"/>
      <c r="R3" s="34" t="s">
        <v>483</v>
      </c>
      <c r="S3" s="55" t="s">
        <v>707</v>
      </c>
    </row>
    <row r="4" spans="1:19" s="1" customFormat="1" ht="12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</row>
    <row r="5" spans="1:19" s="7" customFormat="1" ht="13.5" thickBo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</row>
    <row r="6" spans="1:19" ht="13.5" thickBot="1">
      <c r="A6" s="430" t="s">
        <v>438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2"/>
      <c r="M6" s="431" t="s">
        <v>427</v>
      </c>
      <c r="N6" s="431"/>
      <c r="O6" s="431"/>
      <c r="P6" s="431"/>
      <c r="Q6" s="30"/>
      <c r="R6" s="31" t="s">
        <v>429</v>
      </c>
      <c r="S6" s="29" t="s">
        <v>433</v>
      </c>
    </row>
    <row r="7" spans="1:19" s="3" customFormat="1" ht="9.75">
      <c r="A7" s="421"/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</row>
    <row r="8" spans="1:19" s="32" customFormat="1" ht="12.75" customHeight="1">
      <c r="A8" s="401" t="s">
        <v>565</v>
      </c>
      <c r="B8" s="402"/>
      <c r="C8" s="402"/>
      <c r="D8" s="402"/>
      <c r="E8" s="402"/>
      <c r="F8" s="406"/>
      <c r="G8" s="422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</row>
    <row r="9" spans="1:19" s="3" customFormat="1" ht="13.5" customHeight="1">
      <c r="A9" s="435" t="s">
        <v>899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 t="s">
        <v>900</v>
      </c>
      <c r="N9" s="435"/>
      <c r="O9" s="435"/>
      <c r="P9" s="435"/>
      <c r="Q9" s="435"/>
      <c r="R9" s="33">
        <v>41336</v>
      </c>
      <c r="S9" s="33">
        <v>41639</v>
      </c>
    </row>
    <row r="10" spans="1:19" s="3" customFormat="1" ht="9.75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</row>
    <row r="11" spans="1:19" s="32" customFormat="1" ht="12.75" customHeight="1">
      <c r="A11" s="401" t="s">
        <v>571</v>
      </c>
      <c r="B11" s="402"/>
      <c r="C11" s="402"/>
      <c r="D11" s="402"/>
      <c r="E11" s="402"/>
      <c r="F11" s="406"/>
      <c r="G11" s="422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</row>
    <row r="12" spans="1:19" s="3" customFormat="1" ht="13.5" customHeight="1">
      <c r="A12" s="435" t="s">
        <v>748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 t="s">
        <v>749</v>
      </c>
      <c r="N12" s="435"/>
      <c r="O12" s="435"/>
      <c r="P12" s="435"/>
      <c r="Q12" s="435"/>
      <c r="R12" s="33">
        <v>40634</v>
      </c>
      <c r="S12" s="33">
        <v>42369</v>
      </c>
    </row>
    <row r="13" spans="1:19" s="3" customFormat="1" ht="9.75">
      <c r="A13" s="421"/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</row>
    <row r="14" spans="1:19" s="32" customFormat="1" ht="12.75" customHeight="1">
      <c r="A14" s="401" t="s">
        <v>572</v>
      </c>
      <c r="B14" s="402"/>
      <c r="C14" s="402"/>
      <c r="D14" s="402"/>
      <c r="E14" s="402"/>
      <c r="F14" s="406"/>
      <c r="G14" s="422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</row>
    <row r="15" spans="1:19" s="3" customFormat="1" ht="13.5" customHeight="1">
      <c r="A15" s="435" t="s">
        <v>780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 t="s">
        <v>781</v>
      </c>
      <c r="N15" s="435"/>
      <c r="O15" s="435"/>
      <c r="P15" s="435"/>
      <c r="Q15" s="435"/>
      <c r="R15" s="33">
        <v>40117</v>
      </c>
      <c r="S15" s="33">
        <v>41639</v>
      </c>
    </row>
    <row r="16" spans="1:19" s="3" customFormat="1" ht="9.75">
      <c r="A16" s="421"/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</row>
    <row r="17" spans="1:19" s="32" customFormat="1" ht="12.75" customHeight="1">
      <c r="A17" s="401" t="s">
        <v>786</v>
      </c>
      <c r="B17" s="402"/>
      <c r="C17" s="402"/>
      <c r="D17" s="402"/>
      <c r="E17" s="402"/>
      <c r="F17" s="406"/>
      <c r="G17" s="422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</row>
    <row r="18" spans="1:19" s="3" customFormat="1" ht="13.5" customHeight="1">
      <c r="A18" s="435" t="s">
        <v>804</v>
      </c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 t="s">
        <v>805</v>
      </c>
      <c r="N18" s="435"/>
      <c r="O18" s="435"/>
      <c r="P18" s="435"/>
      <c r="Q18" s="435"/>
      <c r="R18" s="33">
        <v>41336</v>
      </c>
      <c r="S18" s="33">
        <v>42369</v>
      </c>
    </row>
    <row r="19" spans="1:19" s="3" customFormat="1" ht="9.75">
      <c r="A19" s="421"/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</row>
    <row r="20" spans="1:19" s="32" customFormat="1" ht="12.75" customHeight="1">
      <c r="A20" s="401" t="s">
        <v>198</v>
      </c>
      <c r="B20" s="402"/>
      <c r="C20" s="402"/>
      <c r="D20" s="402"/>
      <c r="E20" s="402"/>
      <c r="F20" s="406"/>
      <c r="G20" s="422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</row>
    <row r="21" spans="1:19" s="3" customFormat="1" ht="13.5" customHeight="1">
      <c r="A21" s="435" t="s">
        <v>214</v>
      </c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 t="s">
        <v>217</v>
      </c>
      <c r="N21" s="435"/>
      <c r="O21" s="435"/>
      <c r="P21" s="435"/>
      <c r="Q21" s="435"/>
      <c r="R21" s="33">
        <v>41214</v>
      </c>
      <c r="S21" s="33">
        <v>41639</v>
      </c>
    </row>
    <row r="22" spans="1:19" s="3" customFormat="1" ht="13.5" customHeight="1">
      <c r="A22" s="435" t="s">
        <v>215</v>
      </c>
      <c r="B22" s="435"/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 t="s">
        <v>218</v>
      </c>
      <c r="N22" s="435"/>
      <c r="O22" s="435"/>
      <c r="P22" s="435"/>
      <c r="Q22" s="435"/>
      <c r="R22" s="33">
        <v>41214</v>
      </c>
      <c r="S22" s="33">
        <v>41639</v>
      </c>
    </row>
    <row r="23" spans="1:19" s="3" customFormat="1" ht="13.5" customHeight="1">
      <c r="A23" s="435" t="s">
        <v>216</v>
      </c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 t="s">
        <v>712</v>
      </c>
      <c r="N23" s="435"/>
      <c r="O23" s="435"/>
      <c r="P23" s="435"/>
      <c r="Q23" s="435"/>
      <c r="R23" s="33">
        <v>41640</v>
      </c>
      <c r="S23" s="33">
        <v>42369</v>
      </c>
    </row>
    <row r="24" spans="1:19" s="3" customFormat="1" ht="9.75">
      <c r="A24" s="421"/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</row>
    <row r="25" spans="1:19" s="32" customFormat="1" ht="12.75" customHeight="1">
      <c r="A25" s="401" t="s">
        <v>578</v>
      </c>
      <c r="B25" s="402"/>
      <c r="C25" s="402"/>
      <c r="D25" s="402"/>
      <c r="E25" s="402"/>
      <c r="F25" s="406"/>
      <c r="G25" s="422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</row>
    <row r="26" spans="1:19" s="3" customFormat="1" ht="13.5" customHeight="1">
      <c r="A26" s="435" t="s">
        <v>137</v>
      </c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 t="s">
        <v>139</v>
      </c>
      <c r="N26" s="435"/>
      <c r="O26" s="435"/>
      <c r="P26" s="435"/>
      <c r="Q26" s="435"/>
      <c r="R26" s="33">
        <v>40909</v>
      </c>
      <c r="S26" s="33">
        <v>41639</v>
      </c>
    </row>
    <row r="27" spans="1:19" s="3" customFormat="1" ht="13.5" customHeight="1">
      <c r="A27" s="435" t="s">
        <v>138</v>
      </c>
      <c r="B27" s="435"/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 t="s">
        <v>140</v>
      </c>
      <c r="N27" s="435"/>
      <c r="O27" s="435"/>
      <c r="P27" s="435"/>
      <c r="Q27" s="435"/>
      <c r="R27" s="33">
        <v>41641</v>
      </c>
      <c r="S27" s="33">
        <v>43100</v>
      </c>
    </row>
    <row r="28" spans="1:19" s="3" customFormat="1" ht="9.75">
      <c r="A28" s="421"/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</row>
    <row r="29" spans="1:19" s="32" customFormat="1" ht="12.75" customHeight="1">
      <c r="A29" s="401" t="s">
        <v>1112</v>
      </c>
      <c r="B29" s="402"/>
      <c r="C29" s="402"/>
      <c r="D29" s="402"/>
      <c r="E29" s="402"/>
      <c r="F29" s="406"/>
      <c r="G29" s="422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</row>
    <row r="30" spans="1:19" s="3" customFormat="1" ht="13.5" customHeight="1">
      <c r="A30" s="435" t="s">
        <v>1116</v>
      </c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 t="s">
        <v>712</v>
      </c>
      <c r="N30" s="435"/>
      <c r="O30" s="435"/>
      <c r="P30" s="435"/>
      <c r="Q30" s="435"/>
      <c r="R30" s="33">
        <v>41641</v>
      </c>
      <c r="S30" s="33">
        <v>42369</v>
      </c>
    </row>
    <row r="31" spans="1:19" s="3" customFormat="1" ht="9.75">
      <c r="A31" s="421"/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</row>
    <row r="32" spans="1:19" s="32" customFormat="1" ht="12.75" customHeight="1">
      <c r="A32" s="401" t="s">
        <v>28</v>
      </c>
      <c r="B32" s="402"/>
      <c r="C32" s="402"/>
      <c r="D32" s="402"/>
      <c r="E32" s="402"/>
      <c r="F32" s="406"/>
      <c r="G32" s="422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</row>
    <row r="33" spans="1:19" s="3" customFormat="1" ht="13.5" customHeight="1">
      <c r="A33" s="435" t="s">
        <v>34</v>
      </c>
      <c r="B33" s="435"/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5" t="s">
        <v>712</v>
      </c>
      <c r="N33" s="435"/>
      <c r="O33" s="435"/>
      <c r="P33" s="435"/>
      <c r="Q33" s="435"/>
      <c r="R33" s="33">
        <v>41640</v>
      </c>
      <c r="S33" s="33">
        <v>42369</v>
      </c>
    </row>
    <row r="34" spans="1:19" s="3" customFormat="1" ht="9.75">
      <c r="A34" s="421"/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</row>
    <row r="35" spans="1:19" s="32" customFormat="1" ht="12.75" customHeight="1">
      <c r="A35" s="401" t="s">
        <v>857</v>
      </c>
      <c r="B35" s="402"/>
      <c r="C35" s="402"/>
      <c r="D35" s="402"/>
      <c r="E35" s="402"/>
      <c r="F35" s="406"/>
      <c r="G35" s="422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</row>
    <row r="36" spans="1:19" s="3" customFormat="1" ht="13.5" customHeight="1">
      <c r="A36" s="435" t="s">
        <v>860</v>
      </c>
      <c r="B36" s="435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 t="s">
        <v>712</v>
      </c>
      <c r="N36" s="435"/>
      <c r="O36" s="435"/>
      <c r="P36" s="435"/>
      <c r="Q36" s="435"/>
      <c r="R36" s="33">
        <v>41640</v>
      </c>
      <c r="S36" s="33">
        <v>42369</v>
      </c>
    </row>
    <row r="37" spans="1:19" s="3" customFormat="1" ht="9.75">
      <c r="A37" s="421"/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</row>
    <row r="38" spans="1:19" s="32" customFormat="1" ht="12.75" customHeight="1">
      <c r="A38" s="401" t="s">
        <v>582</v>
      </c>
      <c r="B38" s="402"/>
      <c r="C38" s="402"/>
      <c r="D38" s="402"/>
      <c r="E38" s="402"/>
      <c r="F38" s="406"/>
      <c r="G38" s="422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</row>
    <row r="39" spans="1:19" s="3" customFormat="1" ht="13.5" customHeight="1">
      <c r="A39" s="435" t="s">
        <v>237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 t="s">
        <v>238</v>
      </c>
      <c r="N39" s="435"/>
      <c r="O39" s="435"/>
      <c r="P39" s="435"/>
      <c r="Q39" s="435"/>
      <c r="R39" s="33">
        <v>40940</v>
      </c>
      <c r="S39" s="33" t="s">
        <v>712</v>
      </c>
    </row>
  </sheetData>
  <sheetProtection password="CEFE" sheet="1"/>
  <mergeCells count="63">
    <mergeCell ref="A11:F11"/>
    <mergeCell ref="G11:S11"/>
    <mergeCell ref="A7:S7"/>
    <mergeCell ref="A8:F8"/>
    <mergeCell ref="G8:S8"/>
    <mergeCell ref="A9:L9"/>
    <mergeCell ref="M9:Q9"/>
    <mergeCell ref="M18:Q18"/>
    <mergeCell ref="A19:S19"/>
    <mergeCell ref="E3:Q3"/>
    <mergeCell ref="A6:L6"/>
    <mergeCell ref="A15:L15"/>
    <mergeCell ref="M15:Q15"/>
    <mergeCell ref="A13:S13"/>
    <mergeCell ref="A14:F14"/>
    <mergeCell ref="G14:S14"/>
    <mergeCell ref="A10:S10"/>
    <mergeCell ref="A23:L23"/>
    <mergeCell ref="M23:Q23"/>
    <mergeCell ref="A12:L12"/>
    <mergeCell ref="M12:Q12"/>
    <mergeCell ref="A22:L22"/>
    <mergeCell ref="M22:Q22"/>
    <mergeCell ref="A16:S16"/>
    <mergeCell ref="A17:F17"/>
    <mergeCell ref="G17:S17"/>
    <mergeCell ref="A18:L18"/>
    <mergeCell ref="M26:Q26"/>
    <mergeCell ref="A27:L27"/>
    <mergeCell ref="M27:Q27"/>
    <mergeCell ref="A20:F20"/>
    <mergeCell ref="G20:S20"/>
    <mergeCell ref="A21:L21"/>
    <mergeCell ref="M21:Q21"/>
    <mergeCell ref="A24:S24"/>
    <mergeCell ref="A25:F25"/>
    <mergeCell ref="G25:S25"/>
    <mergeCell ref="A38:F38"/>
    <mergeCell ref="G38:S38"/>
    <mergeCell ref="A32:F32"/>
    <mergeCell ref="G32:S32"/>
    <mergeCell ref="A33:L33"/>
    <mergeCell ref="M33:Q33"/>
    <mergeCell ref="A1:S1"/>
    <mergeCell ref="A2:S2"/>
    <mergeCell ref="A3:D3"/>
    <mergeCell ref="A4:S5"/>
    <mergeCell ref="A39:L39"/>
    <mergeCell ref="M39:Q39"/>
    <mergeCell ref="A36:L36"/>
    <mergeCell ref="M36:Q36"/>
    <mergeCell ref="A30:L30"/>
    <mergeCell ref="M30:Q30"/>
    <mergeCell ref="M6:P6"/>
    <mergeCell ref="A37:S37"/>
    <mergeCell ref="A34:S34"/>
    <mergeCell ref="A35:F35"/>
    <mergeCell ref="G35:S35"/>
    <mergeCell ref="A31:S31"/>
    <mergeCell ref="A28:S28"/>
    <mergeCell ref="A29:F29"/>
    <mergeCell ref="G29:S29"/>
    <mergeCell ref="A26:L2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0039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3.8515625" style="0" customWidth="1"/>
    <col min="18" max="18" width="19.8515625" style="0" customWidth="1"/>
    <col min="19" max="19" width="8.00390625" style="0" customWidth="1"/>
  </cols>
  <sheetData>
    <row r="1" spans="1:19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1"/>
    </row>
    <row r="2" spans="1:19" ht="13.5" thickBo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3.5" thickBot="1">
      <c r="A3" s="413" t="s">
        <v>480</v>
      </c>
      <c r="B3" s="414"/>
      <c r="C3" s="414"/>
      <c r="D3" s="414"/>
      <c r="E3" s="415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20"/>
      <c r="R3" s="34" t="s">
        <v>483</v>
      </c>
      <c r="S3" s="55" t="s">
        <v>707</v>
      </c>
    </row>
    <row r="4" spans="1:19" s="1" customFormat="1" ht="12.75">
      <c r="A4" s="443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</row>
    <row r="5" spans="1:19" s="7" customFormat="1" ht="13.5" thickBot="1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</row>
    <row r="6" spans="1:19" ht="13.5" thickBot="1">
      <c r="A6" s="430" t="s">
        <v>437</v>
      </c>
      <c r="B6" s="431"/>
      <c r="C6" s="431"/>
      <c r="D6" s="431"/>
      <c r="E6" s="431"/>
      <c r="F6" s="431"/>
      <c r="G6" s="431"/>
      <c r="H6" s="430" t="s">
        <v>432</v>
      </c>
      <c r="I6" s="431"/>
      <c r="J6" s="431"/>
      <c r="K6" s="431"/>
      <c r="L6" s="431"/>
      <c r="M6" s="431"/>
      <c r="N6" s="431"/>
      <c r="O6" s="431"/>
      <c r="P6" s="431"/>
      <c r="Q6" s="432"/>
      <c r="R6" s="149" t="s">
        <v>665</v>
      </c>
      <c r="S6" s="29" t="s">
        <v>666</v>
      </c>
    </row>
    <row r="7" spans="1:19" s="41" customFormat="1" ht="14.25" customHeight="1">
      <c r="A7" s="441" t="s">
        <v>565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</row>
    <row r="8" spans="1:19" s="3" customFormat="1" ht="13.5" customHeight="1">
      <c r="A8" s="435" t="s">
        <v>901</v>
      </c>
      <c r="B8" s="435"/>
      <c r="C8" s="435"/>
      <c r="D8" s="435"/>
      <c r="E8" s="435"/>
      <c r="F8" s="435"/>
      <c r="G8" s="435"/>
      <c r="H8" s="435" t="s">
        <v>903</v>
      </c>
      <c r="I8" s="435"/>
      <c r="J8" s="435"/>
      <c r="K8" s="435"/>
      <c r="L8" s="435"/>
      <c r="M8" s="435"/>
      <c r="N8" s="435"/>
      <c r="O8" s="435"/>
      <c r="P8" s="435"/>
      <c r="Q8" s="435"/>
      <c r="R8" s="33" t="s">
        <v>904</v>
      </c>
      <c r="S8" s="33" t="s">
        <v>712</v>
      </c>
    </row>
    <row r="9" spans="1:19" s="3" customFormat="1" ht="13.5" customHeight="1">
      <c r="A9" s="435" t="s">
        <v>902</v>
      </c>
      <c r="B9" s="435"/>
      <c r="C9" s="435"/>
      <c r="D9" s="435"/>
      <c r="E9" s="435"/>
      <c r="F9" s="435"/>
      <c r="G9" s="435"/>
      <c r="H9" s="435" t="s">
        <v>865</v>
      </c>
      <c r="I9" s="435"/>
      <c r="J9" s="435"/>
      <c r="K9" s="435"/>
      <c r="L9" s="435"/>
      <c r="M9" s="435"/>
      <c r="N9" s="435"/>
      <c r="O9" s="435"/>
      <c r="P9" s="435"/>
      <c r="Q9" s="435"/>
      <c r="R9" s="33" t="s">
        <v>904</v>
      </c>
      <c r="S9" s="33">
        <v>41684</v>
      </c>
    </row>
    <row r="10" spans="1:19" s="9" customFormat="1" ht="12.75">
      <c r="A10" s="442"/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</row>
    <row r="11" spans="1:19" s="41" customFormat="1" ht="14.25" customHeight="1">
      <c r="A11" s="441" t="s">
        <v>573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</row>
    <row r="12" spans="1:19" s="3" customFormat="1" ht="13.5" customHeight="1">
      <c r="A12" s="435" t="s">
        <v>941</v>
      </c>
      <c r="B12" s="435"/>
      <c r="C12" s="435"/>
      <c r="D12" s="435"/>
      <c r="E12" s="435"/>
      <c r="F12" s="435"/>
      <c r="G12" s="435"/>
      <c r="H12" s="435" t="s">
        <v>947</v>
      </c>
      <c r="I12" s="435"/>
      <c r="J12" s="435"/>
      <c r="K12" s="435"/>
      <c r="L12" s="435"/>
      <c r="M12" s="435"/>
      <c r="N12" s="435"/>
      <c r="O12" s="435"/>
      <c r="P12" s="435"/>
      <c r="Q12" s="435"/>
      <c r="R12" s="33" t="s">
        <v>720</v>
      </c>
      <c r="S12" s="33">
        <v>41691</v>
      </c>
    </row>
    <row r="13" spans="1:19" s="3" customFormat="1" ht="13.5" customHeight="1">
      <c r="A13" s="435" t="s">
        <v>942</v>
      </c>
      <c r="B13" s="435"/>
      <c r="C13" s="435"/>
      <c r="D13" s="435"/>
      <c r="E13" s="435"/>
      <c r="F13" s="435"/>
      <c r="G13" s="435"/>
      <c r="H13" s="435" t="s">
        <v>947</v>
      </c>
      <c r="I13" s="435"/>
      <c r="J13" s="435"/>
      <c r="K13" s="435"/>
      <c r="L13" s="435"/>
      <c r="M13" s="435"/>
      <c r="N13" s="435"/>
      <c r="O13" s="435"/>
      <c r="P13" s="435"/>
      <c r="Q13" s="435"/>
      <c r="R13" s="33" t="s">
        <v>720</v>
      </c>
      <c r="S13" s="33">
        <v>41694</v>
      </c>
    </row>
    <row r="14" spans="1:19" s="3" customFormat="1" ht="13.5" customHeight="1">
      <c r="A14" s="435" t="s">
        <v>943</v>
      </c>
      <c r="B14" s="435"/>
      <c r="C14" s="435"/>
      <c r="D14" s="435"/>
      <c r="E14" s="435"/>
      <c r="F14" s="435"/>
      <c r="G14" s="435"/>
      <c r="H14" s="435" t="s">
        <v>947</v>
      </c>
      <c r="I14" s="435"/>
      <c r="J14" s="435"/>
      <c r="K14" s="435"/>
      <c r="L14" s="435"/>
      <c r="M14" s="435"/>
      <c r="N14" s="435"/>
      <c r="O14" s="435"/>
      <c r="P14" s="435"/>
      <c r="Q14" s="435"/>
      <c r="R14" s="33" t="s">
        <v>720</v>
      </c>
      <c r="S14" s="33">
        <v>41744</v>
      </c>
    </row>
    <row r="15" spans="1:19" s="3" customFormat="1" ht="13.5" customHeight="1">
      <c r="A15" s="435" t="s">
        <v>944</v>
      </c>
      <c r="B15" s="435"/>
      <c r="C15" s="435"/>
      <c r="D15" s="435"/>
      <c r="E15" s="435"/>
      <c r="F15" s="435"/>
      <c r="G15" s="435"/>
      <c r="H15" s="435" t="s">
        <v>947</v>
      </c>
      <c r="I15" s="435"/>
      <c r="J15" s="435"/>
      <c r="K15" s="435"/>
      <c r="L15" s="435"/>
      <c r="M15" s="435"/>
      <c r="N15" s="435"/>
      <c r="O15" s="435"/>
      <c r="P15" s="435"/>
      <c r="Q15" s="435"/>
      <c r="R15" s="33" t="s">
        <v>948</v>
      </c>
      <c r="S15" s="33">
        <v>41743</v>
      </c>
    </row>
    <row r="16" spans="1:19" s="3" customFormat="1" ht="13.5" customHeight="1">
      <c r="A16" s="435" t="s">
        <v>945</v>
      </c>
      <c r="B16" s="435"/>
      <c r="C16" s="435"/>
      <c r="D16" s="435"/>
      <c r="E16" s="435"/>
      <c r="F16" s="435"/>
      <c r="G16" s="435"/>
      <c r="H16" s="435" t="s">
        <v>947</v>
      </c>
      <c r="I16" s="435"/>
      <c r="J16" s="435"/>
      <c r="K16" s="435"/>
      <c r="L16" s="435"/>
      <c r="M16" s="435"/>
      <c r="N16" s="435"/>
      <c r="O16" s="435"/>
      <c r="P16" s="435"/>
      <c r="Q16" s="435"/>
      <c r="R16" s="33" t="s">
        <v>735</v>
      </c>
      <c r="S16" s="33">
        <v>41614</v>
      </c>
    </row>
    <row r="17" spans="1:19" s="3" customFormat="1" ht="13.5" customHeight="1">
      <c r="A17" s="435" t="s">
        <v>946</v>
      </c>
      <c r="B17" s="435"/>
      <c r="C17" s="435"/>
      <c r="D17" s="435"/>
      <c r="E17" s="435"/>
      <c r="F17" s="435"/>
      <c r="G17" s="435"/>
      <c r="H17" s="435" t="s">
        <v>865</v>
      </c>
      <c r="I17" s="435"/>
      <c r="J17" s="435"/>
      <c r="K17" s="435"/>
      <c r="L17" s="435"/>
      <c r="M17" s="435"/>
      <c r="N17" s="435"/>
      <c r="O17" s="435"/>
      <c r="P17" s="435"/>
      <c r="Q17" s="435"/>
      <c r="R17" s="33" t="s">
        <v>949</v>
      </c>
      <c r="S17" s="33">
        <v>41712</v>
      </c>
    </row>
    <row r="18" spans="1:19" s="9" customFormat="1" ht="12.75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</row>
    <row r="19" spans="1:19" s="41" customFormat="1" ht="14.25" customHeight="1">
      <c r="A19" s="441" t="s">
        <v>981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</row>
    <row r="20" spans="1:19" s="3" customFormat="1" ht="13.5" customHeight="1">
      <c r="A20" s="435" t="s">
        <v>1002</v>
      </c>
      <c r="B20" s="435"/>
      <c r="C20" s="435"/>
      <c r="D20" s="435"/>
      <c r="E20" s="435"/>
      <c r="F20" s="435"/>
      <c r="G20" s="435"/>
      <c r="H20" s="435" t="s">
        <v>865</v>
      </c>
      <c r="I20" s="435"/>
      <c r="J20" s="435"/>
      <c r="K20" s="435"/>
      <c r="L20" s="435"/>
      <c r="M20" s="435"/>
      <c r="N20" s="435"/>
      <c r="O20" s="435"/>
      <c r="P20" s="435"/>
      <c r="Q20" s="435"/>
      <c r="R20" s="33" t="s">
        <v>1003</v>
      </c>
      <c r="S20" s="33">
        <v>41672</v>
      </c>
    </row>
    <row r="21" spans="1:19" s="9" customFormat="1" ht="12.75">
      <c r="A21" s="442"/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</row>
    <row r="22" spans="1:19" s="41" customFormat="1" ht="14.25" customHeight="1">
      <c r="A22" s="441" t="s">
        <v>1051</v>
      </c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</row>
    <row r="23" spans="1:19" s="3" customFormat="1" ht="13.5" customHeight="1">
      <c r="A23" s="435" t="s">
        <v>1057</v>
      </c>
      <c r="B23" s="435"/>
      <c r="C23" s="435"/>
      <c r="D23" s="435"/>
      <c r="E23" s="435"/>
      <c r="F23" s="435"/>
      <c r="G23" s="435"/>
      <c r="H23" s="435" t="s">
        <v>1058</v>
      </c>
      <c r="I23" s="435"/>
      <c r="J23" s="435"/>
      <c r="K23" s="435"/>
      <c r="L23" s="435"/>
      <c r="M23" s="435"/>
      <c r="N23" s="435"/>
      <c r="O23" s="435"/>
      <c r="P23" s="435"/>
      <c r="Q23" s="435"/>
      <c r="R23" s="33" t="s">
        <v>1059</v>
      </c>
      <c r="S23" s="33">
        <v>41745</v>
      </c>
    </row>
    <row r="24" spans="1:19" s="9" customFormat="1" ht="12.75">
      <c r="A24" s="442"/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</row>
    <row r="25" spans="1:19" s="41" customFormat="1" ht="14.25" customHeight="1">
      <c r="A25" s="441" t="s">
        <v>159</v>
      </c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</row>
    <row r="26" spans="1:19" s="3" customFormat="1" ht="13.5" customHeight="1">
      <c r="A26" s="435" t="s">
        <v>174</v>
      </c>
      <c r="B26" s="435"/>
      <c r="C26" s="435"/>
      <c r="D26" s="435"/>
      <c r="E26" s="435"/>
      <c r="F26" s="435"/>
      <c r="G26" s="435"/>
      <c r="H26" s="435" t="s">
        <v>1058</v>
      </c>
      <c r="I26" s="435"/>
      <c r="J26" s="435"/>
      <c r="K26" s="435"/>
      <c r="L26" s="435"/>
      <c r="M26" s="435"/>
      <c r="N26" s="435"/>
      <c r="O26" s="435"/>
      <c r="P26" s="435"/>
      <c r="Q26" s="435"/>
      <c r="R26" s="33" t="s">
        <v>720</v>
      </c>
      <c r="S26" s="33">
        <v>41725</v>
      </c>
    </row>
    <row r="27" spans="1:19" s="9" customFormat="1" ht="12.75">
      <c r="A27" s="442"/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2"/>
    </row>
    <row r="28" spans="1:19" s="41" customFormat="1" ht="14.25" customHeight="1">
      <c r="A28" s="441" t="s">
        <v>198</v>
      </c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</row>
    <row r="29" spans="1:19" s="3" customFormat="1" ht="13.5" customHeight="1">
      <c r="A29" s="435" t="s">
        <v>219</v>
      </c>
      <c r="B29" s="435"/>
      <c r="C29" s="435"/>
      <c r="D29" s="435"/>
      <c r="E29" s="435"/>
      <c r="F29" s="435"/>
      <c r="G29" s="435"/>
      <c r="H29" s="435" t="s">
        <v>865</v>
      </c>
      <c r="I29" s="435"/>
      <c r="J29" s="435"/>
      <c r="K29" s="435"/>
      <c r="L29" s="435"/>
      <c r="M29" s="435"/>
      <c r="N29" s="435"/>
      <c r="O29" s="435"/>
      <c r="P29" s="435"/>
      <c r="Q29" s="435"/>
      <c r="R29" s="33" t="s">
        <v>929</v>
      </c>
      <c r="S29" s="33">
        <v>41697</v>
      </c>
    </row>
    <row r="30" spans="1:19" s="3" customFormat="1" ht="13.5" customHeight="1">
      <c r="A30" s="435" t="s">
        <v>220</v>
      </c>
      <c r="B30" s="435"/>
      <c r="C30" s="435"/>
      <c r="D30" s="435"/>
      <c r="E30" s="435"/>
      <c r="F30" s="435"/>
      <c r="G30" s="435"/>
      <c r="H30" s="435" t="s">
        <v>865</v>
      </c>
      <c r="I30" s="435"/>
      <c r="J30" s="435"/>
      <c r="K30" s="435"/>
      <c r="L30" s="435"/>
      <c r="M30" s="435"/>
      <c r="N30" s="435"/>
      <c r="O30" s="435"/>
      <c r="P30" s="435"/>
      <c r="Q30" s="435"/>
      <c r="R30" s="33" t="s">
        <v>929</v>
      </c>
      <c r="S30" s="33">
        <v>41697</v>
      </c>
    </row>
    <row r="31" spans="1:19" s="9" customFormat="1" ht="12.75">
      <c r="A31" s="442"/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</row>
    <row r="32" spans="1:19" s="41" customFormat="1" ht="14.25" customHeight="1">
      <c r="A32" s="441" t="s">
        <v>1089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</row>
    <row r="33" spans="1:19" s="3" customFormat="1" ht="13.5" customHeight="1">
      <c r="A33" s="435" t="s">
        <v>1095</v>
      </c>
      <c r="B33" s="435"/>
      <c r="C33" s="435"/>
      <c r="D33" s="435"/>
      <c r="E33" s="435"/>
      <c r="F33" s="435"/>
      <c r="G33" s="435"/>
      <c r="H33" s="435" t="s">
        <v>712</v>
      </c>
      <c r="I33" s="435"/>
      <c r="J33" s="435"/>
      <c r="K33" s="435"/>
      <c r="L33" s="435"/>
      <c r="M33" s="435"/>
      <c r="N33" s="435"/>
      <c r="O33" s="435"/>
      <c r="P33" s="435"/>
      <c r="Q33" s="435"/>
      <c r="R33" s="33" t="s">
        <v>720</v>
      </c>
      <c r="S33" s="33" t="s">
        <v>712</v>
      </c>
    </row>
    <row r="34" spans="1:19" s="3" customFormat="1" ht="13.5" customHeight="1">
      <c r="A34" s="435" t="s">
        <v>1096</v>
      </c>
      <c r="B34" s="435"/>
      <c r="C34" s="435"/>
      <c r="D34" s="435"/>
      <c r="E34" s="435"/>
      <c r="F34" s="435"/>
      <c r="G34" s="435"/>
      <c r="H34" s="435" t="s">
        <v>712</v>
      </c>
      <c r="I34" s="435"/>
      <c r="J34" s="435"/>
      <c r="K34" s="435"/>
      <c r="L34" s="435"/>
      <c r="M34" s="435"/>
      <c r="N34" s="435"/>
      <c r="O34" s="435"/>
      <c r="P34" s="435"/>
      <c r="Q34" s="435"/>
      <c r="R34" s="33" t="s">
        <v>720</v>
      </c>
      <c r="S34" s="33" t="s">
        <v>712</v>
      </c>
    </row>
    <row r="35" spans="1:19" s="9" customFormat="1" ht="12.75">
      <c r="A35" s="442"/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</row>
    <row r="36" spans="1:19" s="41" customFormat="1" ht="14.25" customHeight="1">
      <c r="A36" s="441" t="s">
        <v>578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</row>
    <row r="37" spans="1:19" s="3" customFormat="1" ht="13.5" customHeight="1">
      <c r="A37" s="435" t="s">
        <v>141</v>
      </c>
      <c r="B37" s="435"/>
      <c r="C37" s="435"/>
      <c r="D37" s="435"/>
      <c r="E37" s="435"/>
      <c r="F37" s="435"/>
      <c r="G37" s="435"/>
      <c r="H37" s="435" t="s">
        <v>1121</v>
      </c>
      <c r="I37" s="435"/>
      <c r="J37" s="435"/>
      <c r="K37" s="435"/>
      <c r="L37" s="435"/>
      <c r="M37" s="435"/>
      <c r="N37" s="435"/>
      <c r="O37" s="435"/>
      <c r="P37" s="435"/>
      <c r="Q37" s="435"/>
      <c r="R37" s="33" t="s">
        <v>145</v>
      </c>
      <c r="S37" s="33">
        <v>41623</v>
      </c>
    </row>
    <row r="38" spans="1:19" s="3" customFormat="1" ht="13.5" customHeight="1">
      <c r="A38" s="435" t="s">
        <v>142</v>
      </c>
      <c r="B38" s="435"/>
      <c r="C38" s="435"/>
      <c r="D38" s="435"/>
      <c r="E38" s="435"/>
      <c r="F38" s="435"/>
      <c r="G38" s="435"/>
      <c r="H38" s="435" t="s">
        <v>36</v>
      </c>
      <c r="I38" s="435"/>
      <c r="J38" s="435"/>
      <c r="K38" s="435"/>
      <c r="L38" s="435"/>
      <c r="M38" s="435"/>
      <c r="N38" s="435"/>
      <c r="O38" s="435"/>
      <c r="P38" s="435"/>
      <c r="Q38" s="435"/>
      <c r="R38" s="33" t="s">
        <v>145</v>
      </c>
      <c r="S38" s="33">
        <v>41740</v>
      </c>
    </row>
    <row r="39" spans="1:19" s="3" customFormat="1" ht="13.5" customHeight="1">
      <c r="A39" s="435" t="s">
        <v>143</v>
      </c>
      <c r="B39" s="435"/>
      <c r="C39" s="435"/>
      <c r="D39" s="435"/>
      <c r="E39" s="435"/>
      <c r="F39" s="435"/>
      <c r="G39" s="435"/>
      <c r="H39" s="435" t="s">
        <v>36</v>
      </c>
      <c r="I39" s="435"/>
      <c r="J39" s="435"/>
      <c r="K39" s="435"/>
      <c r="L39" s="435"/>
      <c r="M39" s="435"/>
      <c r="N39" s="435"/>
      <c r="O39" s="435"/>
      <c r="P39" s="435"/>
      <c r="Q39" s="435"/>
      <c r="R39" s="33" t="s">
        <v>146</v>
      </c>
      <c r="S39" s="33">
        <v>41729</v>
      </c>
    </row>
    <row r="40" spans="1:19" s="3" customFormat="1" ht="13.5" customHeight="1">
      <c r="A40" s="435" t="s">
        <v>144</v>
      </c>
      <c r="B40" s="435"/>
      <c r="C40" s="435"/>
      <c r="D40" s="435"/>
      <c r="E40" s="435"/>
      <c r="F40" s="435"/>
      <c r="G40" s="435"/>
      <c r="H40" s="435" t="s">
        <v>36</v>
      </c>
      <c r="I40" s="435"/>
      <c r="J40" s="435"/>
      <c r="K40" s="435"/>
      <c r="L40" s="435"/>
      <c r="M40" s="435"/>
      <c r="N40" s="435"/>
      <c r="O40" s="435"/>
      <c r="P40" s="435"/>
      <c r="Q40" s="435"/>
      <c r="R40" s="33" t="s">
        <v>904</v>
      </c>
      <c r="S40" s="33">
        <v>41722</v>
      </c>
    </row>
    <row r="41" spans="1:19" s="9" customFormat="1" ht="12.75">
      <c r="A41" s="442"/>
      <c r="B41" s="442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</row>
    <row r="42" spans="1:19" s="41" customFormat="1" ht="14.25" customHeight="1">
      <c r="A42" s="441" t="s">
        <v>1112</v>
      </c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</row>
    <row r="43" spans="1:19" s="3" customFormat="1" ht="13.5" customHeight="1">
      <c r="A43" s="435" t="s">
        <v>1117</v>
      </c>
      <c r="B43" s="435"/>
      <c r="C43" s="435"/>
      <c r="D43" s="435"/>
      <c r="E43" s="435"/>
      <c r="F43" s="435"/>
      <c r="G43" s="435"/>
      <c r="H43" s="435" t="s">
        <v>1121</v>
      </c>
      <c r="I43" s="435"/>
      <c r="J43" s="435"/>
      <c r="K43" s="435"/>
      <c r="L43" s="435"/>
      <c r="M43" s="435"/>
      <c r="N43" s="435"/>
      <c r="O43" s="435"/>
      <c r="P43" s="435"/>
      <c r="Q43" s="435"/>
      <c r="R43" s="33" t="s">
        <v>1122</v>
      </c>
      <c r="S43" s="33">
        <v>41582</v>
      </c>
    </row>
    <row r="44" spans="1:19" s="3" customFormat="1" ht="13.5" customHeight="1">
      <c r="A44" s="435" t="s">
        <v>1118</v>
      </c>
      <c r="B44" s="435"/>
      <c r="C44" s="435"/>
      <c r="D44" s="435"/>
      <c r="E44" s="435"/>
      <c r="F44" s="435"/>
      <c r="G44" s="435"/>
      <c r="H44" s="435" t="s">
        <v>865</v>
      </c>
      <c r="I44" s="435"/>
      <c r="J44" s="435"/>
      <c r="K44" s="435"/>
      <c r="L44" s="435"/>
      <c r="M44" s="435"/>
      <c r="N44" s="435"/>
      <c r="O44" s="435"/>
      <c r="P44" s="435"/>
      <c r="Q44" s="435"/>
      <c r="R44" s="33" t="s">
        <v>1122</v>
      </c>
      <c r="S44" s="33">
        <v>41705</v>
      </c>
    </row>
    <row r="45" spans="1:19" s="3" customFormat="1" ht="13.5" customHeight="1">
      <c r="A45" s="435" t="s">
        <v>1119</v>
      </c>
      <c r="B45" s="435"/>
      <c r="C45" s="435"/>
      <c r="D45" s="435"/>
      <c r="E45" s="435"/>
      <c r="F45" s="435"/>
      <c r="G45" s="435"/>
      <c r="H45" s="435" t="s">
        <v>1058</v>
      </c>
      <c r="I45" s="435"/>
      <c r="J45" s="435"/>
      <c r="K45" s="435"/>
      <c r="L45" s="435"/>
      <c r="M45" s="435"/>
      <c r="N45" s="435"/>
      <c r="O45" s="435"/>
      <c r="P45" s="435"/>
      <c r="Q45" s="435"/>
      <c r="R45" s="33" t="s">
        <v>1122</v>
      </c>
      <c r="S45" s="33">
        <v>41751</v>
      </c>
    </row>
    <row r="46" spans="1:19" s="3" customFormat="1" ht="13.5" customHeight="1">
      <c r="A46" s="435" t="s">
        <v>1120</v>
      </c>
      <c r="B46" s="435"/>
      <c r="C46" s="435"/>
      <c r="D46" s="435"/>
      <c r="E46" s="435"/>
      <c r="F46" s="435"/>
      <c r="G46" s="435"/>
      <c r="H46" s="435" t="s">
        <v>1058</v>
      </c>
      <c r="I46" s="435"/>
      <c r="J46" s="435"/>
      <c r="K46" s="435"/>
      <c r="L46" s="435"/>
      <c r="M46" s="435"/>
      <c r="N46" s="435"/>
      <c r="O46" s="435"/>
      <c r="P46" s="435"/>
      <c r="Q46" s="435"/>
      <c r="R46" s="33" t="s">
        <v>1122</v>
      </c>
      <c r="S46" s="33">
        <v>41751</v>
      </c>
    </row>
    <row r="47" spans="1:19" s="9" customFormat="1" ht="12.75">
      <c r="A47" s="442"/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</row>
    <row r="48" spans="1:19" s="41" customFormat="1" ht="14.25" customHeight="1">
      <c r="A48" s="441" t="s">
        <v>6</v>
      </c>
      <c r="B48" s="441"/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</row>
    <row r="49" spans="1:19" s="3" customFormat="1" ht="13.5" customHeight="1">
      <c r="A49" s="435" t="s">
        <v>9</v>
      </c>
      <c r="B49" s="435"/>
      <c r="C49" s="435"/>
      <c r="D49" s="435"/>
      <c r="E49" s="435"/>
      <c r="F49" s="435"/>
      <c r="G49" s="435"/>
      <c r="H49" s="435" t="s">
        <v>1121</v>
      </c>
      <c r="I49" s="435"/>
      <c r="J49" s="435"/>
      <c r="K49" s="435"/>
      <c r="L49" s="435"/>
      <c r="M49" s="435"/>
      <c r="N49" s="435"/>
      <c r="O49" s="435"/>
      <c r="P49" s="435"/>
      <c r="Q49" s="435"/>
      <c r="R49" s="33" t="s">
        <v>10</v>
      </c>
      <c r="S49" s="33">
        <v>41582</v>
      </c>
    </row>
    <row r="50" spans="1:19" s="9" customFormat="1" ht="12.75">
      <c r="A50" s="442"/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</row>
    <row r="51" spans="1:19" s="41" customFormat="1" ht="14.25" customHeight="1">
      <c r="A51" s="441" t="s">
        <v>28</v>
      </c>
      <c r="B51" s="441"/>
      <c r="C51" s="441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</row>
    <row r="52" spans="1:19" s="3" customFormat="1" ht="13.5" customHeight="1">
      <c r="A52" s="435" t="s">
        <v>35</v>
      </c>
      <c r="B52" s="435"/>
      <c r="C52" s="435"/>
      <c r="D52" s="435"/>
      <c r="E52" s="435"/>
      <c r="F52" s="435"/>
      <c r="G52" s="435"/>
      <c r="H52" s="435" t="s">
        <v>36</v>
      </c>
      <c r="I52" s="435"/>
      <c r="J52" s="435"/>
      <c r="K52" s="435"/>
      <c r="L52" s="435"/>
      <c r="M52" s="435"/>
      <c r="N52" s="435"/>
      <c r="O52" s="435"/>
      <c r="P52" s="435"/>
      <c r="Q52" s="435"/>
      <c r="R52" s="33" t="s">
        <v>720</v>
      </c>
      <c r="S52" s="33">
        <v>41699</v>
      </c>
    </row>
    <row r="53" spans="1:19" s="9" customFormat="1" ht="12.75">
      <c r="A53" s="442"/>
      <c r="B53" s="442"/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2"/>
      <c r="O53" s="442"/>
      <c r="P53" s="442"/>
      <c r="Q53" s="442"/>
      <c r="R53" s="442"/>
      <c r="S53" s="442"/>
    </row>
    <row r="54" spans="1:19" s="41" customFormat="1" ht="14.25" customHeight="1">
      <c r="A54" s="441" t="s">
        <v>857</v>
      </c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</row>
    <row r="55" spans="1:19" s="3" customFormat="1" ht="13.5" customHeight="1">
      <c r="A55" s="435" t="s">
        <v>861</v>
      </c>
      <c r="B55" s="435"/>
      <c r="C55" s="435"/>
      <c r="D55" s="435"/>
      <c r="E55" s="435"/>
      <c r="F55" s="435"/>
      <c r="G55" s="435"/>
      <c r="H55" s="435" t="s">
        <v>864</v>
      </c>
      <c r="I55" s="435"/>
      <c r="J55" s="435"/>
      <c r="K55" s="435"/>
      <c r="L55" s="435"/>
      <c r="M55" s="435"/>
      <c r="N55" s="435"/>
      <c r="O55" s="435"/>
      <c r="P55" s="435"/>
      <c r="Q55" s="435"/>
      <c r="R55" s="33" t="s">
        <v>866</v>
      </c>
      <c r="S55" s="33">
        <v>41704</v>
      </c>
    </row>
    <row r="56" spans="1:19" s="3" customFormat="1" ht="13.5" customHeight="1">
      <c r="A56" s="435" t="s">
        <v>862</v>
      </c>
      <c r="B56" s="435"/>
      <c r="C56" s="435"/>
      <c r="D56" s="435"/>
      <c r="E56" s="435"/>
      <c r="F56" s="435"/>
      <c r="G56" s="435"/>
      <c r="H56" s="435" t="s">
        <v>865</v>
      </c>
      <c r="I56" s="435"/>
      <c r="J56" s="435"/>
      <c r="K56" s="435"/>
      <c r="L56" s="435"/>
      <c r="M56" s="435"/>
      <c r="N56" s="435"/>
      <c r="O56" s="435"/>
      <c r="P56" s="435"/>
      <c r="Q56" s="435"/>
      <c r="R56" s="33" t="s">
        <v>867</v>
      </c>
      <c r="S56" s="33" t="s">
        <v>868</v>
      </c>
    </row>
    <row r="57" spans="1:19" s="3" customFormat="1" ht="13.5" customHeight="1">
      <c r="A57" s="435" t="s">
        <v>863</v>
      </c>
      <c r="B57" s="435"/>
      <c r="C57" s="435"/>
      <c r="D57" s="435"/>
      <c r="E57" s="435"/>
      <c r="F57" s="435"/>
      <c r="G57" s="435"/>
      <c r="H57" s="435" t="s">
        <v>865</v>
      </c>
      <c r="I57" s="435"/>
      <c r="J57" s="435"/>
      <c r="K57" s="435"/>
      <c r="L57" s="435"/>
      <c r="M57" s="435"/>
      <c r="N57" s="435"/>
      <c r="O57" s="435"/>
      <c r="P57" s="435"/>
      <c r="Q57" s="435"/>
      <c r="R57" s="33" t="s">
        <v>867</v>
      </c>
      <c r="S57" s="33">
        <v>41698</v>
      </c>
    </row>
    <row r="58" spans="1:19" s="9" customFormat="1" ht="12.75">
      <c r="A58" s="442"/>
      <c r="B58" s="442"/>
      <c r="C58" s="442"/>
      <c r="D58" s="442"/>
      <c r="E58" s="442"/>
      <c r="F58" s="442"/>
      <c r="G58" s="442"/>
      <c r="H58" s="442"/>
      <c r="I58" s="442"/>
      <c r="J58" s="442"/>
      <c r="K58" s="442"/>
      <c r="L58" s="442"/>
      <c r="M58" s="442"/>
      <c r="N58" s="442"/>
      <c r="O58" s="442"/>
      <c r="P58" s="442"/>
      <c r="Q58" s="442"/>
      <c r="R58" s="442"/>
      <c r="S58" s="442"/>
    </row>
    <row r="59" spans="1:19" s="41" customFormat="1" ht="14.25" customHeight="1">
      <c r="A59" s="441" t="s">
        <v>582</v>
      </c>
      <c r="B59" s="441"/>
      <c r="C59" s="441"/>
      <c r="D59" s="441"/>
      <c r="E59" s="441"/>
      <c r="F59" s="441"/>
      <c r="G59" s="441"/>
      <c r="H59" s="441"/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1"/>
    </row>
    <row r="60" spans="1:19" s="3" customFormat="1" ht="13.5" customHeight="1">
      <c r="A60" s="435" t="s">
        <v>239</v>
      </c>
      <c r="B60" s="435"/>
      <c r="C60" s="435"/>
      <c r="D60" s="435"/>
      <c r="E60" s="435"/>
      <c r="F60" s="435"/>
      <c r="G60" s="435"/>
      <c r="H60" s="435" t="s">
        <v>947</v>
      </c>
      <c r="I60" s="435"/>
      <c r="J60" s="435"/>
      <c r="K60" s="435"/>
      <c r="L60" s="435"/>
      <c r="M60" s="435"/>
      <c r="N60" s="435"/>
      <c r="O60" s="435"/>
      <c r="P60" s="435"/>
      <c r="Q60" s="435"/>
      <c r="R60" s="33" t="s">
        <v>1046</v>
      </c>
      <c r="S60" s="33">
        <v>41688</v>
      </c>
    </row>
    <row r="61" spans="1:19" s="3" customFormat="1" ht="13.5" customHeight="1">
      <c r="A61" s="435" t="s">
        <v>240</v>
      </c>
      <c r="B61" s="435"/>
      <c r="C61" s="435"/>
      <c r="D61" s="435"/>
      <c r="E61" s="435"/>
      <c r="F61" s="435"/>
      <c r="G61" s="435"/>
      <c r="H61" s="435" t="s">
        <v>947</v>
      </c>
      <c r="I61" s="435"/>
      <c r="J61" s="435"/>
      <c r="K61" s="435"/>
      <c r="L61" s="435"/>
      <c r="M61" s="435"/>
      <c r="N61" s="435"/>
      <c r="O61" s="435"/>
      <c r="P61" s="435"/>
      <c r="Q61" s="435"/>
      <c r="R61" s="33" t="s">
        <v>1046</v>
      </c>
      <c r="S61" s="33">
        <v>41744</v>
      </c>
    </row>
    <row r="62" spans="1:19" s="9" customFormat="1" ht="12.75">
      <c r="A62" s="442"/>
      <c r="B62" s="442"/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  <c r="O62" s="442"/>
      <c r="P62" s="442"/>
      <c r="Q62" s="442"/>
      <c r="R62" s="442"/>
      <c r="S62" s="442"/>
    </row>
    <row r="63" spans="1:19" s="41" customFormat="1" ht="14.25" customHeight="1">
      <c r="A63" s="441" t="s">
        <v>587</v>
      </c>
      <c r="B63" s="441"/>
      <c r="C63" s="441"/>
      <c r="D63" s="441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Q63" s="441"/>
      <c r="R63" s="441"/>
      <c r="S63" s="441"/>
    </row>
    <row r="64" spans="1:19" s="3" customFormat="1" ht="13.5" customHeight="1">
      <c r="A64" s="435" t="s">
        <v>1146</v>
      </c>
      <c r="B64" s="435"/>
      <c r="C64" s="435"/>
      <c r="D64" s="435"/>
      <c r="E64" s="435"/>
      <c r="F64" s="435"/>
      <c r="G64" s="435"/>
      <c r="H64" s="435" t="s">
        <v>712</v>
      </c>
      <c r="I64" s="435"/>
      <c r="J64" s="435"/>
      <c r="K64" s="435"/>
      <c r="L64" s="435"/>
      <c r="M64" s="435"/>
      <c r="N64" s="435"/>
      <c r="O64" s="435"/>
      <c r="P64" s="435"/>
      <c r="Q64" s="435"/>
      <c r="R64" s="33" t="s">
        <v>712</v>
      </c>
      <c r="S64" s="33">
        <v>41542</v>
      </c>
    </row>
    <row r="65" spans="1:19" s="9" customFormat="1" ht="12.75">
      <c r="A65" s="442"/>
      <c r="B65" s="442"/>
      <c r="C65" s="442"/>
      <c r="D65" s="442"/>
      <c r="E65" s="442"/>
      <c r="F65" s="442"/>
      <c r="G65" s="442"/>
      <c r="H65" s="442"/>
      <c r="I65" s="442"/>
      <c r="J65" s="442"/>
      <c r="K65" s="442"/>
      <c r="L65" s="442"/>
      <c r="M65" s="442"/>
      <c r="N65" s="442"/>
      <c r="O65" s="442"/>
      <c r="P65" s="442"/>
      <c r="Q65" s="442"/>
      <c r="R65" s="442"/>
      <c r="S65" s="442"/>
    </row>
    <row r="66" spans="1:19" s="41" customFormat="1" ht="14.25" customHeight="1">
      <c r="A66" s="441" t="s">
        <v>51</v>
      </c>
      <c r="B66" s="441"/>
      <c r="C66" s="441"/>
      <c r="D66" s="441"/>
      <c r="E66" s="441"/>
      <c r="F66" s="441"/>
      <c r="G66" s="441"/>
      <c r="H66" s="441"/>
      <c r="I66" s="441"/>
      <c r="J66" s="441"/>
      <c r="K66" s="441"/>
      <c r="L66" s="441"/>
      <c r="M66" s="441"/>
      <c r="N66" s="441"/>
      <c r="O66" s="441"/>
      <c r="P66" s="441"/>
      <c r="Q66" s="441"/>
      <c r="R66" s="441"/>
      <c r="S66" s="441"/>
    </row>
    <row r="67" spans="1:19" s="3" customFormat="1" ht="13.5" customHeight="1">
      <c r="A67" s="435" t="s">
        <v>75</v>
      </c>
      <c r="B67" s="435"/>
      <c r="C67" s="435"/>
      <c r="D67" s="435"/>
      <c r="E67" s="435"/>
      <c r="F67" s="435"/>
      <c r="G67" s="435"/>
      <c r="H67" s="435" t="s">
        <v>865</v>
      </c>
      <c r="I67" s="435"/>
      <c r="J67" s="435"/>
      <c r="K67" s="435"/>
      <c r="L67" s="435"/>
      <c r="M67" s="435"/>
      <c r="N67" s="435"/>
      <c r="O67" s="435"/>
      <c r="P67" s="435"/>
      <c r="Q67" s="435"/>
      <c r="R67" s="33" t="s">
        <v>720</v>
      </c>
      <c r="S67" s="33">
        <v>41684</v>
      </c>
    </row>
    <row r="68" spans="1:19" s="3" customFormat="1" ht="13.5" customHeight="1">
      <c r="A68" s="435" t="s">
        <v>76</v>
      </c>
      <c r="B68" s="435"/>
      <c r="C68" s="435"/>
      <c r="D68" s="435"/>
      <c r="E68" s="435"/>
      <c r="F68" s="435"/>
      <c r="G68" s="435"/>
      <c r="H68" s="435" t="s">
        <v>865</v>
      </c>
      <c r="I68" s="435"/>
      <c r="J68" s="435"/>
      <c r="K68" s="435"/>
      <c r="L68" s="435"/>
      <c r="M68" s="435"/>
      <c r="N68" s="435"/>
      <c r="O68" s="435"/>
      <c r="P68" s="435"/>
      <c r="Q68" s="435"/>
      <c r="R68" s="33" t="s">
        <v>720</v>
      </c>
      <c r="S68" s="33">
        <v>41719</v>
      </c>
    </row>
    <row r="69" spans="1:19" s="3" customFormat="1" ht="13.5" customHeight="1">
      <c r="A69" s="435" t="s">
        <v>77</v>
      </c>
      <c r="B69" s="435"/>
      <c r="C69" s="435"/>
      <c r="D69" s="435"/>
      <c r="E69" s="435"/>
      <c r="F69" s="435"/>
      <c r="G69" s="435"/>
      <c r="H69" s="435" t="s">
        <v>1058</v>
      </c>
      <c r="I69" s="435"/>
      <c r="J69" s="435"/>
      <c r="K69" s="435"/>
      <c r="L69" s="435"/>
      <c r="M69" s="435"/>
      <c r="N69" s="435"/>
      <c r="O69" s="435"/>
      <c r="P69" s="435"/>
      <c r="Q69" s="435"/>
      <c r="R69" s="33" t="s">
        <v>720</v>
      </c>
      <c r="S69" s="33">
        <v>41727</v>
      </c>
    </row>
    <row r="70" spans="1:19" s="3" customFormat="1" ht="13.5" customHeight="1">
      <c r="A70" s="435" t="s">
        <v>78</v>
      </c>
      <c r="B70" s="435"/>
      <c r="C70" s="435"/>
      <c r="D70" s="435"/>
      <c r="E70" s="435"/>
      <c r="F70" s="435"/>
      <c r="G70" s="435"/>
      <c r="H70" s="435" t="s">
        <v>712</v>
      </c>
      <c r="I70" s="435"/>
      <c r="J70" s="435"/>
      <c r="K70" s="435"/>
      <c r="L70" s="435"/>
      <c r="M70" s="435"/>
      <c r="N70" s="435"/>
      <c r="O70" s="435"/>
      <c r="P70" s="435"/>
      <c r="Q70" s="435"/>
      <c r="R70" s="33" t="s">
        <v>720</v>
      </c>
      <c r="S70" s="33">
        <v>41727</v>
      </c>
    </row>
  </sheetData>
  <sheetProtection password="CEFE" sheet="1"/>
  <mergeCells count="106">
    <mergeCell ref="A69:G69"/>
    <mergeCell ref="H69:Q69"/>
    <mergeCell ref="A70:G70"/>
    <mergeCell ref="H70:Q70"/>
    <mergeCell ref="H61:Q61"/>
    <mergeCell ref="A66:S66"/>
    <mergeCell ref="A67:G67"/>
    <mergeCell ref="H67:Q67"/>
    <mergeCell ref="A65:S65"/>
    <mergeCell ref="A64:G64"/>
    <mergeCell ref="H64:Q64"/>
    <mergeCell ref="A63:S63"/>
    <mergeCell ref="A62:S62"/>
    <mergeCell ref="A61:G61"/>
    <mergeCell ref="A68:G68"/>
    <mergeCell ref="H68:Q68"/>
    <mergeCell ref="A1:S1"/>
    <mergeCell ref="A2:S2"/>
    <mergeCell ref="A3:E3"/>
    <mergeCell ref="F3:Q3"/>
    <mergeCell ref="A4:S5"/>
    <mergeCell ref="H6:Q6"/>
    <mergeCell ref="A6:G6"/>
    <mergeCell ref="A10:S10"/>
    <mergeCell ref="A11:S11"/>
    <mergeCell ref="A7:S7"/>
    <mergeCell ref="A8:G8"/>
    <mergeCell ref="H8:Q8"/>
    <mergeCell ref="A9:G9"/>
    <mergeCell ref="H9:Q9"/>
    <mergeCell ref="A16:G16"/>
    <mergeCell ref="H16:Q16"/>
    <mergeCell ref="A12:G12"/>
    <mergeCell ref="H12:Q12"/>
    <mergeCell ref="A13:G13"/>
    <mergeCell ref="H13:Q13"/>
    <mergeCell ref="A23:G23"/>
    <mergeCell ref="H23:Q23"/>
    <mergeCell ref="A14:G14"/>
    <mergeCell ref="H14:Q14"/>
    <mergeCell ref="A18:S18"/>
    <mergeCell ref="A19:S19"/>
    <mergeCell ref="A17:G17"/>
    <mergeCell ref="H17:Q17"/>
    <mergeCell ref="A15:G15"/>
    <mergeCell ref="H15:Q15"/>
    <mergeCell ref="A20:G20"/>
    <mergeCell ref="H20:Q20"/>
    <mergeCell ref="A27:S27"/>
    <mergeCell ref="A28:S28"/>
    <mergeCell ref="A26:G26"/>
    <mergeCell ref="H26:Q26"/>
    <mergeCell ref="A24:S24"/>
    <mergeCell ref="A25:S25"/>
    <mergeCell ref="A21:S21"/>
    <mergeCell ref="A22:S22"/>
    <mergeCell ref="A41:S41"/>
    <mergeCell ref="A40:G40"/>
    <mergeCell ref="A43:G43"/>
    <mergeCell ref="H43:Q43"/>
    <mergeCell ref="A44:G44"/>
    <mergeCell ref="H44:Q44"/>
    <mergeCell ref="A49:G49"/>
    <mergeCell ref="H49:Q49"/>
    <mergeCell ref="A42:S42"/>
    <mergeCell ref="A32:S32"/>
    <mergeCell ref="H39:Q39"/>
    <mergeCell ref="H38:Q38"/>
    <mergeCell ref="A39:G39"/>
    <mergeCell ref="A37:G37"/>
    <mergeCell ref="A33:G33"/>
    <mergeCell ref="H33:Q33"/>
    <mergeCell ref="A53:S53"/>
    <mergeCell ref="A54:S54"/>
    <mergeCell ref="A52:G52"/>
    <mergeCell ref="H52:Q52"/>
    <mergeCell ref="A45:G45"/>
    <mergeCell ref="H45:Q45"/>
    <mergeCell ref="A46:G46"/>
    <mergeCell ref="H46:Q46"/>
    <mergeCell ref="A47:S47"/>
    <mergeCell ref="A48:S48"/>
    <mergeCell ref="A59:S59"/>
    <mergeCell ref="A60:G60"/>
    <mergeCell ref="H60:Q60"/>
    <mergeCell ref="A56:G56"/>
    <mergeCell ref="H56:Q56"/>
    <mergeCell ref="A57:G57"/>
    <mergeCell ref="H57:Q57"/>
    <mergeCell ref="A31:S31"/>
    <mergeCell ref="A29:G29"/>
    <mergeCell ref="H29:Q29"/>
    <mergeCell ref="A30:G30"/>
    <mergeCell ref="H30:Q30"/>
    <mergeCell ref="A58:S58"/>
    <mergeCell ref="A50:S50"/>
    <mergeCell ref="A51:S51"/>
    <mergeCell ref="A55:G55"/>
    <mergeCell ref="H55:Q55"/>
    <mergeCell ref="H40:Q40"/>
    <mergeCell ref="A36:S36"/>
    <mergeCell ref="A34:G34"/>
    <mergeCell ref="H34:Q34"/>
    <mergeCell ref="A35:S35"/>
    <mergeCell ref="H37:Q37"/>
    <mergeCell ref="A38:G3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7.4218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13.140625" style="0" customWidth="1"/>
    <col min="18" max="18" width="8.7109375" style="0" customWidth="1"/>
    <col min="19" max="19" width="8.00390625" style="0" customWidth="1"/>
  </cols>
  <sheetData>
    <row r="1" spans="1:19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1"/>
    </row>
    <row r="2" spans="1:19" ht="13.5" thickBo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3.5" thickBot="1">
      <c r="A3" s="413" t="s">
        <v>498</v>
      </c>
      <c r="B3" s="414"/>
      <c r="C3" s="414"/>
      <c r="D3" s="414"/>
      <c r="E3" s="415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20"/>
      <c r="R3" s="34" t="s">
        <v>483</v>
      </c>
      <c r="S3" s="55" t="s">
        <v>707</v>
      </c>
    </row>
    <row r="4" spans="1:19" s="1" customFormat="1" ht="12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</row>
    <row r="5" spans="1:19" s="7" customFormat="1" ht="13.5" thickBo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</row>
    <row r="6" spans="1:19" ht="13.5" thickBot="1">
      <c r="A6" s="445" t="s">
        <v>422</v>
      </c>
      <c r="B6" s="445"/>
      <c r="C6" s="445"/>
      <c r="D6" s="445"/>
      <c r="E6" s="445"/>
      <c r="F6" s="445"/>
      <c r="G6" s="445"/>
      <c r="H6" s="445"/>
      <c r="I6" s="445" t="s">
        <v>432</v>
      </c>
      <c r="J6" s="445"/>
      <c r="K6" s="445"/>
      <c r="L6" s="445"/>
      <c r="M6" s="445"/>
      <c r="N6" s="445"/>
      <c r="O6" s="445"/>
      <c r="P6" s="445"/>
      <c r="Q6" s="445"/>
      <c r="R6" s="31" t="s">
        <v>429</v>
      </c>
      <c r="S6" s="29" t="s">
        <v>433</v>
      </c>
    </row>
    <row r="7" spans="1:19" s="41" customFormat="1" ht="13.5" customHeight="1">
      <c r="A7" s="401" t="s">
        <v>154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6"/>
    </row>
    <row r="8" spans="1:19" s="3" customFormat="1" ht="13.5" customHeight="1">
      <c r="A8" s="435" t="s">
        <v>153</v>
      </c>
      <c r="B8" s="435"/>
      <c r="C8" s="435"/>
      <c r="D8" s="435"/>
      <c r="E8" s="435"/>
      <c r="F8" s="435"/>
      <c r="G8" s="435"/>
      <c r="H8" s="435"/>
      <c r="I8" s="427" t="s">
        <v>1063</v>
      </c>
      <c r="J8" s="403"/>
      <c r="K8" s="403"/>
      <c r="L8" s="403"/>
      <c r="M8" s="403"/>
      <c r="N8" s="403"/>
      <c r="O8" s="403"/>
      <c r="P8" s="403"/>
      <c r="Q8" s="404"/>
      <c r="R8" s="33" t="s">
        <v>712</v>
      </c>
      <c r="S8" s="33" t="s">
        <v>712</v>
      </c>
    </row>
    <row r="9" spans="1:19" s="9" customFormat="1" ht="12.75">
      <c r="A9" s="428"/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</row>
    <row r="10" spans="1:19" s="41" customFormat="1" ht="13.5" customHeight="1">
      <c r="A10" s="401" t="s">
        <v>565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6"/>
    </row>
    <row r="11" spans="1:19" s="3" customFormat="1" ht="13.5" customHeight="1">
      <c r="A11" s="435" t="s">
        <v>750</v>
      </c>
      <c r="B11" s="435"/>
      <c r="C11" s="435"/>
      <c r="D11" s="435"/>
      <c r="E11" s="435"/>
      <c r="F11" s="435"/>
      <c r="G11" s="435"/>
      <c r="H11" s="435"/>
      <c r="I11" s="427" t="s">
        <v>752</v>
      </c>
      <c r="J11" s="403"/>
      <c r="K11" s="403"/>
      <c r="L11" s="403"/>
      <c r="M11" s="403"/>
      <c r="N11" s="403"/>
      <c r="O11" s="403"/>
      <c r="P11" s="403"/>
      <c r="Q11" s="404"/>
      <c r="R11" s="33">
        <v>41421</v>
      </c>
      <c r="S11" s="33">
        <v>41592</v>
      </c>
    </row>
    <row r="12" spans="1:19" s="9" customFormat="1" ht="12.75">
      <c r="A12" s="428"/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</row>
    <row r="13" spans="1:19" s="41" customFormat="1" ht="13.5" customHeight="1">
      <c r="A13" s="401" t="s">
        <v>571</v>
      </c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6"/>
    </row>
    <row r="14" spans="1:19" s="3" customFormat="1" ht="13.5" customHeight="1">
      <c r="A14" s="435" t="s">
        <v>750</v>
      </c>
      <c r="B14" s="435"/>
      <c r="C14" s="435"/>
      <c r="D14" s="435"/>
      <c r="E14" s="435"/>
      <c r="F14" s="435"/>
      <c r="G14" s="435"/>
      <c r="H14" s="435"/>
      <c r="I14" s="427" t="s">
        <v>752</v>
      </c>
      <c r="J14" s="403"/>
      <c r="K14" s="403"/>
      <c r="L14" s="403"/>
      <c r="M14" s="403"/>
      <c r="N14" s="403"/>
      <c r="O14" s="403"/>
      <c r="P14" s="403"/>
      <c r="Q14" s="404"/>
      <c r="R14" s="33">
        <v>41421</v>
      </c>
      <c r="S14" s="33">
        <v>41592</v>
      </c>
    </row>
    <row r="15" spans="1:19" s="3" customFormat="1" ht="13.5" customHeight="1">
      <c r="A15" s="427" t="s">
        <v>751</v>
      </c>
      <c r="B15" s="403"/>
      <c r="C15" s="403"/>
      <c r="D15" s="403"/>
      <c r="E15" s="403"/>
      <c r="F15" s="403"/>
      <c r="G15" s="403"/>
      <c r="H15" s="403"/>
      <c r="I15" s="427" t="s">
        <v>753</v>
      </c>
      <c r="J15" s="403"/>
      <c r="K15" s="403"/>
      <c r="L15" s="403"/>
      <c r="M15" s="403"/>
      <c r="N15" s="403"/>
      <c r="O15" s="403"/>
      <c r="P15" s="403"/>
      <c r="Q15" s="404"/>
      <c r="R15" s="33">
        <v>41023</v>
      </c>
      <c r="S15" s="33" t="s">
        <v>712</v>
      </c>
    </row>
    <row r="16" spans="1:19" s="9" customFormat="1" ht="12.75">
      <c r="A16" s="428"/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</row>
    <row r="17" spans="1:19" s="41" customFormat="1" ht="13.5" customHeight="1">
      <c r="A17" s="401" t="s">
        <v>1051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6"/>
    </row>
    <row r="18" spans="1:19" s="3" customFormat="1" ht="13.5" customHeight="1">
      <c r="A18" s="435" t="s">
        <v>1060</v>
      </c>
      <c r="B18" s="435"/>
      <c r="C18" s="435"/>
      <c r="D18" s="435"/>
      <c r="E18" s="435"/>
      <c r="F18" s="435"/>
      <c r="G18" s="435"/>
      <c r="H18" s="435"/>
      <c r="I18" s="427" t="s">
        <v>1063</v>
      </c>
      <c r="J18" s="403"/>
      <c r="K18" s="403"/>
      <c r="L18" s="403"/>
      <c r="M18" s="403"/>
      <c r="N18" s="403"/>
      <c r="O18" s="403"/>
      <c r="P18" s="403"/>
      <c r="Q18" s="404"/>
      <c r="R18" s="33">
        <v>41576</v>
      </c>
      <c r="S18" s="33">
        <v>41747</v>
      </c>
    </row>
    <row r="19" spans="1:19" s="3" customFormat="1" ht="13.5" customHeight="1">
      <c r="A19" s="427" t="s">
        <v>1061</v>
      </c>
      <c r="B19" s="403"/>
      <c r="C19" s="403"/>
      <c r="D19" s="403"/>
      <c r="E19" s="403"/>
      <c r="F19" s="403"/>
      <c r="G19" s="403"/>
      <c r="H19" s="403"/>
      <c r="I19" s="427" t="s">
        <v>752</v>
      </c>
      <c r="J19" s="403"/>
      <c r="K19" s="403"/>
      <c r="L19" s="403"/>
      <c r="M19" s="403"/>
      <c r="N19" s="403"/>
      <c r="O19" s="403"/>
      <c r="P19" s="403"/>
      <c r="Q19" s="404"/>
      <c r="R19" s="33" t="s">
        <v>712</v>
      </c>
      <c r="S19" s="33" t="s">
        <v>712</v>
      </c>
    </row>
    <row r="20" spans="1:19" s="3" customFormat="1" ht="13.5" customHeight="1">
      <c r="A20" s="427" t="s">
        <v>1062</v>
      </c>
      <c r="B20" s="403"/>
      <c r="C20" s="403"/>
      <c r="D20" s="403"/>
      <c r="E20" s="403"/>
      <c r="F20" s="403"/>
      <c r="G20" s="403"/>
      <c r="H20" s="403"/>
      <c r="I20" s="427" t="s">
        <v>1064</v>
      </c>
      <c r="J20" s="403"/>
      <c r="K20" s="403"/>
      <c r="L20" s="403"/>
      <c r="M20" s="403"/>
      <c r="N20" s="403"/>
      <c r="O20" s="403"/>
      <c r="P20" s="403"/>
      <c r="Q20" s="404"/>
      <c r="R20" s="33">
        <v>41501</v>
      </c>
      <c r="S20" s="33">
        <v>41516</v>
      </c>
    </row>
    <row r="21" spans="1:19" s="9" customFormat="1" ht="12.75">
      <c r="A21" s="429"/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</row>
    <row r="22" spans="1:19" s="41" customFormat="1" ht="13.5" customHeight="1">
      <c r="A22" s="401" t="s">
        <v>159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6"/>
    </row>
    <row r="23" spans="1:19" s="3" customFormat="1" ht="13.5" customHeight="1">
      <c r="A23" s="435" t="s">
        <v>175</v>
      </c>
      <c r="B23" s="435"/>
      <c r="C23" s="435"/>
      <c r="D23" s="435"/>
      <c r="E23" s="435"/>
      <c r="F23" s="435"/>
      <c r="G23" s="435"/>
      <c r="H23" s="435"/>
      <c r="I23" s="427" t="s">
        <v>176</v>
      </c>
      <c r="J23" s="403"/>
      <c r="K23" s="403"/>
      <c r="L23" s="403"/>
      <c r="M23" s="403"/>
      <c r="N23" s="403"/>
      <c r="O23" s="403"/>
      <c r="P23" s="403"/>
      <c r="Q23" s="404"/>
      <c r="R23" s="33">
        <v>41421</v>
      </c>
      <c r="S23" s="33">
        <v>41592</v>
      </c>
    </row>
    <row r="24" spans="1:19" s="9" customFormat="1" ht="12.75">
      <c r="A24" s="428"/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</row>
    <row r="25" spans="1:19" s="41" customFormat="1" ht="13.5" customHeight="1">
      <c r="A25" s="401" t="s">
        <v>577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6"/>
    </row>
    <row r="26" spans="1:19" s="3" customFormat="1" ht="13.5" customHeight="1">
      <c r="A26" s="435" t="s">
        <v>1076</v>
      </c>
      <c r="B26" s="435"/>
      <c r="C26" s="435"/>
      <c r="D26" s="435"/>
      <c r="E26" s="435"/>
      <c r="F26" s="435"/>
      <c r="G26" s="435"/>
      <c r="H26" s="435"/>
      <c r="I26" s="427" t="s">
        <v>752</v>
      </c>
      <c r="J26" s="403"/>
      <c r="K26" s="403"/>
      <c r="L26" s="403"/>
      <c r="M26" s="403"/>
      <c r="N26" s="403"/>
      <c r="O26" s="403"/>
      <c r="P26" s="403"/>
      <c r="Q26" s="404"/>
      <c r="R26" s="33">
        <v>41421</v>
      </c>
      <c r="S26" s="33">
        <v>41592</v>
      </c>
    </row>
    <row r="27" spans="1:19" s="9" customFormat="1" ht="12.75">
      <c r="A27" s="428"/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</row>
    <row r="28" spans="1:19" s="41" customFormat="1" ht="13.5" customHeight="1">
      <c r="A28" s="401" t="s">
        <v>198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6"/>
    </row>
    <row r="29" spans="1:19" s="3" customFormat="1" ht="13.5" customHeight="1">
      <c r="A29" s="435" t="s">
        <v>1076</v>
      </c>
      <c r="B29" s="435"/>
      <c r="C29" s="435"/>
      <c r="D29" s="435"/>
      <c r="E29" s="435"/>
      <c r="F29" s="435"/>
      <c r="G29" s="435"/>
      <c r="H29" s="435"/>
      <c r="I29" s="427" t="s">
        <v>752</v>
      </c>
      <c r="J29" s="403"/>
      <c r="K29" s="403"/>
      <c r="L29" s="403"/>
      <c r="M29" s="403"/>
      <c r="N29" s="403"/>
      <c r="O29" s="403"/>
      <c r="P29" s="403"/>
      <c r="Q29" s="404"/>
      <c r="R29" s="33">
        <v>41421</v>
      </c>
      <c r="S29" s="33">
        <v>41592</v>
      </c>
    </row>
    <row r="30" spans="1:19" s="9" customFormat="1" ht="12.75">
      <c r="A30" s="428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</row>
    <row r="31" spans="1:19" s="41" customFormat="1" ht="13.5" customHeight="1">
      <c r="A31" s="401" t="s">
        <v>1112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6"/>
    </row>
    <row r="32" spans="1:19" s="3" customFormat="1" ht="13.5" customHeight="1">
      <c r="A32" s="435" t="s">
        <v>1123</v>
      </c>
      <c r="B32" s="435"/>
      <c r="C32" s="435"/>
      <c r="D32" s="435"/>
      <c r="E32" s="435"/>
      <c r="F32" s="435"/>
      <c r="G32" s="435"/>
      <c r="H32" s="435"/>
      <c r="I32" s="427" t="s">
        <v>1124</v>
      </c>
      <c r="J32" s="403"/>
      <c r="K32" s="403"/>
      <c r="L32" s="403"/>
      <c r="M32" s="403"/>
      <c r="N32" s="403"/>
      <c r="O32" s="403"/>
      <c r="P32" s="403"/>
      <c r="Q32" s="404"/>
      <c r="R32" s="33">
        <v>41518</v>
      </c>
      <c r="S32" s="33">
        <v>41333</v>
      </c>
    </row>
    <row r="33" spans="1:19" s="3" customFormat="1" ht="13.5" customHeight="1">
      <c r="A33" s="427" t="s">
        <v>1076</v>
      </c>
      <c r="B33" s="403"/>
      <c r="C33" s="403"/>
      <c r="D33" s="403"/>
      <c r="E33" s="403"/>
      <c r="F33" s="403"/>
      <c r="G33" s="403"/>
      <c r="H33" s="403"/>
      <c r="I33" s="427" t="s">
        <v>752</v>
      </c>
      <c r="J33" s="403"/>
      <c r="K33" s="403"/>
      <c r="L33" s="403"/>
      <c r="M33" s="403"/>
      <c r="N33" s="403"/>
      <c r="O33" s="403"/>
      <c r="P33" s="403"/>
      <c r="Q33" s="404"/>
      <c r="R33" s="33">
        <v>41421</v>
      </c>
      <c r="S33" s="33">
        <v>41592</v>
      </c>
    </row>
    <row r="34" spans="1:19" s="9" customFormat="1" ht="12.75">
      <c r="A34" s="428"/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</row>
    <row r="35" spans="1:19" s="41" customFormat="1" ht="13.5" customHeight="1">
      <c r="A35" s="401" t="s">
        <v>579</v>
      </c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6"/>
    </row>
    <row r="36" spans="1:19" s="3" customFormat="1" ht="13.5" customHeight="1">
      <c r="A36" s="435" t="s">
        <v>3</v>
      </c>
      <c r="B36" s="435"/>
      <c r="C36" s="435"/>
      <c r="D36" s="435"/>
      <c r="E36" s="435"/>
      <c r="F36" s="435"/>
      <c r="G36" s="435"/>
      <c r="H36" s="435"/>
      <c r="I36" s="427" t="s">
        <v>1063</v>
      </c>
      <c r="J36" s="403"/>
      <c r="K36" s="403"/>
      <c r="L36" s="403"/>
      <c r="M36" s="403"/>
      <c r="N36" s="403"/>
      <c r="O36" s="403"/>
      <c r="P36" s="403"/>
      <c r="Q36" s="404"/>
      <c r="R36" s="33">
        <v>41576</v>
      </c>
      <c r="S36" s="33">
        <v>41754</v>
      </c>
    </row>
    <row r="37" spans="1:19" s="9" customFormat="1" ht="12.75">
      <c r="A37" s="428"/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</row>
    <row r="38" spans="1:19" s="41" customFormat="1" ht="13.5" customHeight="1">
      <c r="A38" s="401" t="s">
        <v>6</v>
      </c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6"/>
    </row>
    <row r="39" spans="1:19" s="3" customFormat="1" ht="13.5" customHeight="1">
      <c r="A39" s="435" t="s">
        <v>11</v>
      </c>
      <c r="B39" s="435"/>
      <c r="C39" s="435"/>
      <c r="D39" s="435"/>
      <c r="E39" s="435"/>
      <c r="F39" s="435"/>
      <c r="G39" s="435"/>
      <c r="H39" s="435"/>
      <c r="I39" s="427" t="s">
        <v>1064</v>
      </c>
      <c r="J39" s="403"/>
      <c r="K39" s="403"/>
      <c r="L39" s="403"/>
      <c r="M39" s="403"/>
      <c r="N39" s="403"/>
      <c r="O39" s="403"/>
      <c r="P39" s="403"/>
      <c r="Q39" s="404"/>
      <c r="R39" s="33">
        <v>41491</v>
      </c>
      <c r="S39" s="33">
        <v>41622</v>
      </c>
    </row>
    <row r="40" spans="1:19" s="9" customFormat="1" ht="12.75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</row>
    <row r="41" spans="1:19" s="41" customFormat="1" ht="13.5" customHeight="1">
      <c r="A41" s="401" t="s">
        <v>28</v>
      </c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6"/>
    </row>
    <row r="42" spans="1:19" s="3" customFormat="1" ht="13.5" customHeight="1">
      <c r="A42" s="435" t="s">
        <v>37</v>
      </c>
      <c r="B42" s="435"/>
      <c r="C42" s="435"/>
      <c r="D42" s="435"/>
      <c r="E42" s="435"/>
      <c r="F42" s="435"/>
      <c r="G42" s="435"/>
      <c r="H42" s="435"/>
      <c r="I42" s="427" t="s">
        <v>38</v>
      </c>
      <c r="J42" s="403"/>
      <c r="K42" s="403"/>
      <c r="L42" s="403"/>
      <c r="M42" s="403"/>
      <c r="N42" s="403"/>
      <c r="O42" s="403"/>
      <c r="P42" s="403"/>
      <c r="Q42" s="404"/>
      <c r="R42" s="33">
        <v>41575</v>
      </c>
      <c r="S42" s="33">
        <v>41744</v>
      </c>
    </row>
    <row r="43" spans="1:19" s="9" customFormat="1" ht="12.75">
      <c r="A43" s="428"/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</row>
    <row r="44" spans="1:19" s="41" customFormat="1" ht="13.5" customHeight="1">
      <c r="A44" s="401" t="s">
        <v>857</v>
      </c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6"/>
    </row>
    <row r="45" spans="1:19" s="3" customFormat="1" ht="13.5" customHeight="1">
      <c r="A45" s="435" t="s">
        <v>869</v>
      </c>
      <c r="B45" s="435"/>
      <c r="C45" s="435"/>
      <c r="D45" s="435"/>
      <c r="E45" s="435"/>
      <c r="F45" s="435"/>
      <c r="G45" s="435"/>
      <c r="H45" s="435"/>
      <c r="I45" s="427" t="s">
        <v>870</v>
      </c>
      <c r="J45" s="403"/>
      <c r="K45" s="403"/>
      <c r="L45" s="403"/>
      <c r="M45" s="403"/>
      <c r="N45" s="403"/>
      <c r="O45" s="403"/>
      <c r="P45" s="403"/>
      <c r="Q45" s="404"/>
      <c r="R45" s="33">
        <v>41548</v>
      </c>
      <c r="S45" s="33">
        <v>41579</v>
      </c>
    </row>
    <row r="46" spans="1:19" s="9" customFormat="1" ht="12.75">
      <c r="A46" s="428"/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</row>
    <row r="47" spans="1:19" s="41" customFormat="1" ht="13.5" customHeight="1">
      <c r="A47" s="401" t="s">
        <v>585</v>
      </c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6"/>
    </row>
    <row r="48" spans="1:19" s="3" customFormat="1" ht="13.5" customHeight="1">
      <c r="A48" s="435" t="s">
        <v>253</v>
      </c>
      <c r="B48" s="435"/>
      <c r="C48" s="435"/>
      <c r="D48" s="435"/>
      <c r="E48" s="435"/>
      <c r="F48" s="435"/>
      <c r="G48" s="435"/>
      <c r="H48" s="435"/>
      <c r="I48" s="427" t="s">
        <v>712</v>
      </c>
      <c r="J48" s="403"/>
      <c r="K48" s="403"/>
      <c r="L48" s="403"/>
      <c r="M48" s="403"/>
      <c r="N48" s="403"/>
      <c r="O48" s="403"/>
      <c r="P48" s="403"/>
      <c r="Q48" s="404"/>
      <c r="R48" s="33">
        <v>41576</v>
      </c>
      <c r="S48" s="33">
        <v>41754</v>
      </c>
    </row>
    <row r="49" spans="1:19" s="9" customFormat="1" ht="12.75">
      <c r="A49" s="428"/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</row>
    <row r="50" spans="1:19" s="41" customFormat="1" ht="13.5" customHeight="1">
      <c r="A50" s="401" t="s">
        <v>587</v>
      </c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6"/>
    </row>
    <row r="51" spans="1:19" s="3" customFormat="1" ht="13.5" customHeight="1">
      <c r="A51" s="435" t="s">
        <v>756</v>
      </c>
      <c r="B51" s="435"/>
      <c r="C51" s="435"/>
      <c r="D51" s="435"/>
      <c r="E51" s="435"/>
      <c r="F51" s="435"/>
      <c r="G51" s="435"/>
      <c r="H51" s="435"/>
      <c r="I51" s="427" t="s">
        <v>1148</v>
      </c>
      <c r="J51" s="403"/>
      <c r="K51" s="403"/>
      <c r="L51" s="403"/>
      <c r="M51" s="403"/>
      <c r="N51" s="403"/>
      <c r="O51" s="403"/>
      <c r="P51" s="403"/>
      <c r="Q51" s="404"/>
      <c r="R51" s="33">
        <v>36528</v>
      </c>
      <c r="S51" s="33" t="s">
        <v>712</v>
      </c>
    </row>
    <row r="52" spans="1:19" s="3" customFormat="1" ht="13.5" customHeight="1">
      <c r="A52" s="427" t="s">
        <v>1147</v>
      </c>
      <c r="B52" s="403"/>
      <c r="C52" s="403"/>
      <c r="D52" s="403"/>
      <c r="E52" s="403"/>
      <c r="F52" s="403"/>
      <c r="G52" s="403"/>
      <c r="H52" s="403"/>
      <c r="I52" s="427" t="s">
        <v>1149</v>
      </c>
      <c r="J52" s="403"/>
      <c r="K52" s="403"/>
      <c r="L52" s="403"/>
      <c r="M52" s="403"/>
      <c r="N52" s="403"/>
      <c r="O52" s="403"/>
      <c r="P52" s="403"/>
      <c r="Q52" s="404"/>
      <c r="R52" s="33">
        <v>40513</v>
      </c>
      <c r="S52" s="33" t="s">
        <v>712</v>
      </c>
    </row>
    <row r="53" spans="1:19" s="3" customFormat="1" ht="13.5" customHeight="1">
      <c r="A53" s="427" t="s">
        <v>1076</v>
      </c>
      <c r="B53" s="403"/>
      <c r="C53" s="403"/>
      <c r="D53" s="403"/>
      <c r="E53" s="403"/>
      <c r="F53" s="403"/>
      <c r="G53" s="403"/>
      <c r="H53" s="403"/>
      <c r="I53" s="427" t="s">
        <v>752</v>
      </c>
      <c r="J53" s="403"/>
      <c r="K53" s="403"/>
      <c r="L53" s="403"/>
      <c r="M53" s="403"/>
      <c r="N53" s="403"/>
      <c r="O53" s="403"/>
      <c r="P53" s="403"/>
      <c r="Q53" s="404"/>
      <c r="R53" s="33">
        <v>41421</v>
      </c>
      <c r="S53" s="33">
        <v>41592</v>
      </c>
    </row>
    <row r="54" spans="1:19" s="9" customFormat="1" ht="12.75">
      <c r="A54" s="428"/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</row>
    <row r="55" spans="1:19" s="41" customFormat="1" ht="13.5" customHeight="1">
      <c r="A55" s="401" t="s">
        <v>51</v>
      </c>
      <c r="B55" s="402"/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6"/>
    </row>
    <row r="56" spans="1:19" s="3" customFormat="1" ht="13.5" customHeight="1">
      <c r="A56" s="435" t="s">
        <v>79</v>
      </c>
      <c r="B56" s="435"/>
      <c r="C56" s="435"/>
      <c r="D56" s="435"/>
      <c r="E56" s="435"/>
      <c r="F56" s="435"/>
      <c r="G56" s="435"/>
      <c r="H56" s="435"/>
      <c r="I56" s="427" t="s">
        <v>84</v>
      </c>
      <c r="J56" s="403"/>
      <c r="K56" s="403"/>
      <c r="L56" s="403"/>
      <c r="M56" s="403"/>
      <c r="N56" s="403"/>
      <c r="O56" s="403"/>
      <c r="P56" s="403"/>
      <c r="Q56" s="404"/>
      <c r="R56" s="33">
        <v>41465</v>
      </c>
      <c r="S56" s="33" t="s">
        <v>712</v>
      </c>
    </row>
    <row r="57" spans="1:19" s="3" customFormat="1" ht="13.5" customHeight="1">
      <c r="A57" s="427" t="s">
        <v>80</v>
      </c>
      <c r="B57" s="403"/>
      <c r="C57" s="403"/>
      <c r="D57" s="403"/>
      <c r="E57" s="403"/>
      <c r="F57" s="403"/>
      <c r="G57" s="403"/>
      <c r="H57" s="403"/>
      <c r="I57" s="427" t="s">
        <v>85</v>
      </c>
      <c r="J57" s="403"/>
      <c r="K57" s="403"/>
      <c r="L57" s="403"/>
      <c r="M57" s="403"/>
      <c r="N57" s="403"/>
      <c r="O57" s="403"/>
      <c r="P57" s="403"/>
      <c r="Q57" s="404"/>
      <c r="R57" s="33">
        <v>41023</v>
      </c>
      <c r="S57" s="33" t="s">
        <v>712</v>
      </c>
    </row>
    <row r="58" spans="1:19" s="3" customFormat="1" ht="13.5" customHeight="1">
      <c r="A58" s="427" t="s">
        <v>81</v>
      </c>
      <c r="B58" s="403"/>
      <c r="C58" s="403"/>
      <c r="D58" s="403"/>
      <c r="E58" s="403"/>
      <c r="F58" s="403"/>
      <c r="G58" s="403"/>
      <c r="H58" s="403"/>
      <c r="I58" s="427" t="s">
        <v>85</v>
      </c>
      <c r="J58" s="403"/>
      <c r="K58" s="403"/>
      <c r="L58" s="403"/>
      <c r="M58" s="403"/>
      <c r="N58" s="403"/>
      <c r="O58" s="403"/>
      <c r="P58" s="403"/>
      <c r="Q58" s="404"/>
      <c r="R58" s="33">
        <v>41023</v>
      </c>
      <c r="S58" s="33" t="s">
        <v>712</v>
      </c>
    </row>
    <row r="59" spans="1:19" s="3" customFormat="1" ht="13.5" customHeight="1">
      <c r="A59" s="427" t="s">
        <v>82</v>
      </c>
      <c r="B59" s="403"/>
      <c r="C59" s="403"/>
      <c r="D59" s="403"/>
      <c r="E59" s="403"/>
      <c r="F59" s="403"/>
      <c r="G59" s="403"/>
      <c r="H59" s="403"/>
      <c r="I59" s="427" t="s">
        <v>84</v>
      </c>
      <c r="J59" s="403"/>
      <c r="K59" s="403"/>
      <c r="L59" s="403"/>
      <c r="M59" s="403"/>
      <c r="N59" s="403"/>
      <c r="O59" s="403"/>
      <c r="P59" s="403"/>
      <c r="Q59" s="404"/>
      <c r="R59" s="33" t="s">
        <v>86</v>
      </c>
      <c r="S59" s="33" t="s">
        <v>712</v>
      </c>
    </row>
    <row r="60" spans="1:19" s="3" customFormat="1" ht="13.5" customHeight="1">
      <c r="A60" s="427" t="s">
        <v>83</v>
      </c>
      <c r="B60" s="403"/>
      <c r="C60" s="403"/>
      <c r="D60" s="403"/>
      <c r="E60" s="403"/>
      <c r="F60" s="403"/>
      <c r="G60" s="403"/>
      <c r="H60" s="404"/>
      <c r="I60" s="427" t="s">
        <v>85</v>
      </c>
      <c r="J60" s="403"/>
      <c r="K60" s="403"/>
      <c r="L60" s="403"/>
      <c r="M60" s="403"/>
      <c r="N60" s="403"/>
      <c r="O60" s="403"/>
      <c r="P60" s="403"/>
      <c r="Q60" s="404"/>
      <c r="R60" s="33">
        <v>40994</v>
      </c>
      <c r="S60" s="33" t="s">
        <v>712</v>
      </c>
    </row>
    <row r="61" spans="1:19" s="3" customFormat="1" ht="13.5" customHeight="1">
      <c r="A61" s="435" t="s">
        <v>1038</v>
      </c>
      <c r="B61" s="435"/>
      <c r="C61" s="435"/>
      <c r="D61" s="435"/>
      <c r="E61" s="435"/>
      <c r="F61" s="435"/>
      <c r="G61" s="435"/>
      <c r="H61" s="435"/>
      <c r="I61" s="427" t="s">
        <v>753</v>
      </c>
      <c r="J61" s="403"/>
      <c r="K61" s="403"/>
      <c r="L61" s="403"/>
      <c r="M61" s="403"/>
      <c r="N61" s="403"/>
      <c r="O61" s="403"/>
      <c r="P61" s="403"/>
      <c r="Q61" s="404"/>
      <c r="R61" s="33">
        <v>40666</v>
      </c>
      <c r="S61" s="33" t="s">
        <v>712</v>
      </c>
    </row>
  </sheetData>
  <sheetProtection password="CEFE" sheet="1"/>
  <mergeCells count="88">
    <mergeCell ref="A43:S43"/>
    <mergeCell ref="A44:S44"/>
    <mergeCell ref="A60:H60"/>
    <mergeCell ref="I60:Q60"/>
    <mergeCell ref="A20:H20"/>
    <mergeCell ref="I20:Q20"/>
    <mergeCell ref="A59:H59"/>
    <mergeCell ref="I59:Q59"/>
    <mergeCell ref="A56:H56"/>
    <mergeCell ref="I56:Q56"/>
    <mergeCell ref="A54:S54"/>
    <mergeCell ref="A55:S55"/>
    <mergeCell ref="A37:S37"/>
    <mergeCell ref="A38:S38"/>
    <mergeCell ref="A32:H32"/>
    <mergeCell ref="I32:Q32"/>
    <mergeCell ref="A61:H61"/>
    <mergeCell ref="I61:Q61"/>
    <mergeCell ref="A57:H57"/>
    <mergeCell ref="I57:Q57"/>
    <mergeCell ref="A58:H58"/>
    <mergeCell ref="I58:Q58"/>
    <mergeCell ref="A31:S31"/>
    <mergeCell ref="A30:S30"/>
    <mergeCell ref="A35:S35"/>
    <mergeCell ref="A36:H36"/>
    <mergeCell ref="I36:Q36"/>
    <mergeCell ref="A34:S34"/>
    <mergeCell ref="A27:S27"/>
    <mergeCell ref="A28:S28"/>
    <mergeCell ref="A24:S24"/>
    <mergeCell ref="A25:S25"/>
    <mergeCell ref="A26:H26"/>
    <mergeCell ref="I26:Q26"/>
    <mergeCell ref="A15:H15"/>
    <mergeCell ref="I15:Q15"/>
    <mergeCell ref="A14:H14"/>
    <mergeCell ref="I14:Q14"/>
    <mergeCell ref="A16:S16"/>
    <mergeCell ref="A17:S17"/>
    <mergeCell ref="A8:H8"/>
    <mergeCell ref="I8:Q8"/>
    <mergeCell ref="A52:H52"/>
    <mergeCell ref="I52:Q52"/>
    <mergeCell ref="A46:S46"/>
    <mergeCell ref="A47:S47"/>
    <mergeCell ref="A45:H45"/>
    <mergeCell ref="I45:Q45"/>
    <mergeCell ref="A48:H48"/>
    <mergeCell ref="I48:Q48"/>
    <mergeCell ref="A49:S49"/>
    <mergeCell ref="A40:S40"/>
    <mergeCell ref="A41:S41"/>
    <mergeCell ref="A42:H42"/>
    <mergeCell ref="I42:Q42"/>
    <mergeCell ref="A53:H53"/>
    <mergeCell ref="I53:Q53"/>
    <mergeCell ref="A50:S50"/>
    <mergeCell ref="A51:H51"/>
    <mergeCell ref="I51:Q51"/>
    <mergeCell ref="A18:H18"/>
    <mergeCell ref="I18:Q18"/>
    <mergeCell ref="A21:S21"/>
    <mergeCell ref="A22:S22"/>
    <mergeCell ref="A39:H39"/>
    <mergeCell ref="I39:Q39"/>
    <mergeCell ref="A33:H33"/>
    <mergeCell ref="I33:Q33"/>
    <mergeCell ref="A19:H19"/>
    <mergeCell ref="I19:Q19"/>
    <mergeCell ref="A9:S9"/>
    <mergeCell ref="A10:S10"/>
    <mergeCell ref="A11:H11"/>
    <mergeCell ref="I11:Q11"/>
    <mergeCell ref="A29:H29"/>
    <mergeCell ref="I29:Q29"/>
    <mergeCell ref="A12:S12"/>
    <mergeCell ref="A13:S13"/>
    <mergeCell ref="A23:H23"/>
    <mergeCell ref="I23:Q23"/>
    <mergeCell ref="A1:S1"/>
    <mergeCell ref="A2:S2"/>
    <mergeCell ref="A3:E3"/>
    <mergeCell ref="F3:Q3"/>
    <mergeCell ref="A7:S7"/>
    <mergeCell ref="A4:S5"/>
    <mergeCell ref="A6:H6"/>
    <mergeCell ref="I6:Q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A4" sqref="A4:Q5"/>
    </sheetView>
  </sheetViews>
  <sheetFormatPr defaultColWidth="9.140625" defaultRowHeight="12.75"/>
  <cols>
    <col min="1" max="1" width="5.8515625" style="19" customWidth="1"/>
    <col min="2" max="3" width="6.7109375" style="19" customWidth="1"/>
    <col min="4" max="4" width="7.140625" style="19" customWidth="1"/>
    <col min="5" max="5" width="8.8515625" style="19" customWidth="1"/>
    <col min="6" max="6" width="8.00390625" style="19" customWidth="1"/>
    <col min="7" max="7" width="6.421875" style="19" customWidth="1"/>
    <col min="8" max="8" width="7.00390625" style="19" customWidth="1"/>
    <col min="9" max="9" width="6.421875" style="19" customWidth="1"/>
    <col min="10" max="10" width="7.00390625" style="19" customWidth="1"/>
    <col min="11" max="11" width="5.140625" style="19" customWidth="1"/>
    <col min="12" max="12" width="7.7109375" style="19" customWidth="1"/>
    <col min="13" max="13" width="6.421875" style="19" customWidth="1"/>
    <col min="14" max="14" width="6.57421875" style="19" customWidth="1"/>
    <col min="15" max="15" width="5.7109375" style="19" customWidth="1"/>
    <col min="16" max="16" width="7.140625" style="19" customWidth="1"/>
    <col min="17" max="17" width="6.7109375" style="19" customWidth="1"/>
    <col min="18" max="19" width="5.8515625" style="19" customWidth="1"/>
    <col min="20" max="16384" width="9.140625" style="19" customWidth="1"/>
  </cols>
  <sheetData>
    <row r="1" spans="1:17" ht="13.5" thickBot="1">
      <c r="A1" s="336" t="s">
        <v>694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8"/>
    </row>
    <row r="2" spans="1:17" ht="13.5" thickBo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</row>
    <row r="3" spans="1:17" ht="13.5" thickBot="1">
      <c r="A3" s="289" t="s">
        <v>631</v>
      </c>
      <c r="B3" s="290"/>
      <c r="C3" s="290"/>
      <c r="D3" s="302"/>
      <c r="E3" s="448"/>
      <c r="F3" s="449"/>
      <c r="G3" s="449"/>
      <c r="H3" s="449"/>
      <c r="I3" s="449"/>
      <c r="J3" s="449"/>
      <c r="K3" s="449"/>
      <c r="L3" s="449"/>
      <c r="M3" s="450"/>
      <c r="N3" s="446" t="s">
        <v>483</v>
      </c>
      <c r="O3" s="447"/>
      <c r="P3" s="290" t="s">
        <v>707</v>
      </c>
      <c r="Q3" s="302"/>
    </row>
    <row r="4" spans="1:17" s="59" customFormat="1" ht="12.75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</row>
    <row r="5" spans="1:17" s="61" customFormat="1" ht="12.75">
      <c r="A5" s="451"/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</row>
    <row r="6" spans="1:19" s="42" customFormat="1" ht="19.5" customHeight="1">
      <c r="A6" s="401" t="s">
        <v>51</v>
      </c>
      <c r="B6" s="402"/>
      <c r="C6" s="402"/>
      <c r="D6" s="402"/>
      <c r="E6" s="406"/>
      <c r="F6" s="454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109"/>
      <c r="R6" s="61"/>
      <c r="S6" s="36"/>
    </row>
    <row r="7" spans="1:17" s="62" customFormat="1" ht="19.5" customHeight="1">
      <c r="A7" s="452" t="s">
        <v>87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</row>
    <row r="8" spans="1:17" s="62" customFormat="1" ht="19.5" customHeight="1">
      <c r="A8" s="63" t="s">
        <v>435</v>
      </c>
      <c r="B8" s="453" t="s">
        <v>88</v>
      </c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</sheetData>
  <sheetProtection password="CEFE" sheet="1"/>
  <mergeCells count="11">
    <mergeCell ref="A4:Q5"/>
    <mergeCell ref="A7:Q7"/>
    <mergeCell ref="B8:Q8"/>
    <mergeCell ref="A6:E6"/>
    <mergeCell ref="F6:P6"/>
    <mergeCell ref="A1:Q1"/>
    <mergeCell ref="P3:Q3"/>
    <mergeCell ref="N3:O3"/>
    <mergeCell ref="E3:M3"/>
    <mergeCell ref="A2:Q2"/>
    <mergeCell ref="A3:D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E3" sqref="E3:M3"/>
    </sheetView>
  </sheetViews>
  <sheetFormatPr defaultColWidth="9.140625" defaultRowHeight="12.75"/>
  <cols>
    <col min="1" max="1" width="5.8515625" style="19" customWidth="1"/>
    <col min="2" max="3" width="6.7109375" style="19" customWidth="1"/>
    <col min="4" max="4" width="7.140625" style="19" customWidth="1"/>
    <col min="5" max="5" width="8.8515625" style="19" customWidth="1"/>
    <col min="6" max="6" width="8.00390625" style="19" customWidth="1"/>
    <col min="7" max="7" width="6.421875" style="19" customWidth="1"/>
    <col min="8" max="8" width="7.00390625" style="19" customWidth="1"/>
    <col min="9" max="9" width="6.421875" style="19" customWidth="1"/>
    <col min="10" max="10" width="7.00390625" style="19" customWidth="1"/>
    <col min="11" max="11" width="5.140625" style="19" customWidth="1"/>
    <col min="12" max="12" width="7.7109375" style="19" customWidth="1"/>
    <col min="13" max="13" width="6.421875" style="19" customWidth="1"/>
    <col min="14" max="14" width="6.57421875" style="19" customWidth="1"/>
    <col min="15" max="15" width="5.7109375" style="19" customWidth="1"/>
    <col min="16" max="16" width="7.140625" style="19" customWidth="1"/>
    <col min="17" max="17" width="6.7109375" style="19" customWidth="1"/>
    <col min="18" max="19" width="5.8515625" style="19" customWidth="1"/>
    <col min="20" max="16384" width="9.140625" style="19" customWidth="1"/>
  </cols>
  <sheetData>
    <row r="1" spans="1:17" ht="13.5" thickBot="1">
      <c r="A1" s="336" t="s">
        <v>694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8"/>
    </row>
    <row r="2" spans="1:17" ht="13.5" thickBo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</row>
    <row r="3" spans="1:17" ht="13.5" thickBot="1">
      <c r="A3" s="289" t="s">
        <v>630</v>
      </c>
      <c r="B3" s="290"/>
      <c r="C3" s="290"/>
      <c r="D3" s="302"/>
      <c r="E3" s="448"/>
      <c r="F3" s="449"/>
      <c r="G3" s="449"/>
      <c r="H3" s="449"/>
      <c r="I3" s="449"/>
      <c r="J3" s="449"/>
      <c r="K3" s="449"/>
      <c r="L3" s="449"/>
      <c r="M3" s="450"/>
      <c r="N3" s="446" t="s">
        <v>483</v>
      </c>
      <c r="O3" s="447"/>
      <c r="P3" s="290" t="s">
        <v>707</v>
      </c>
      <c r="Q3" s="302"/>
    </row>
    <row r="4" spans="1:17" s="59" customFormat="1" ht="12.75">
      <c r="A4" s="451" t="s">
        <v>701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</row>
    <row r="5" spans="1:17" s="61" customFormat="1" ht="12.75">
      <c r="A5" s="451"/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</row>
    <row r="6" spans="1:17" s="61" customFormat="1" ht="19.5" customHeight="1">
      <c r="A6" s="456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</row>
  </sheetData>
  <sheetProtection password="CEFE" sheet="1"/>
  <mergeCells count="8">
    <mergeCell ref="A6:Q6"/>
    <mergeCell ref="A1:Q1"/>
    <mergeCell ref="P3:Q3"/>
    <mergeCell ref="N3:O3"/>
    <mergeCell ref="E3:M3"/>
    <mergeCell ref="A4:Q5"/>
    <mergeCell ref="A2:Q2"/>
    <mergeCell ref="A3:D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selection activeCell="E3" sqref="E3:M3"/>
    </sheetView>
  </sheetViews>
  <sheetFormatPr defaultColWidth="9.140625" defaultRowHeight="12.75"/>
  <cols>
    <col min="1" max="1" width="5.8515625" style="19" customWidth="1"/>
    <col min="2" max="3" width="6.7109375" style="19" customWidth="1"/>
    <col min="4" max="4" width="7.140625" style="19" customWidth="1"/>
    <col min="5" max="5" width="8.8515625" style="19" customWidth="1"/>
    <col min="6" max="6" width="8.00390625" style="19" customWidth="1"/>
    <col min="7" max="7" width="6.421875" style="19" customWidth="1"/>
    <col min="8" max="8" width="7.00390625" style="19" customWidth="1"/>
    <col min="9" max="9" width="6.421875" style="19" customWidth="1"/>
    <col min="10" max="10" width="7.00390625" style="19" customWidth="1"/>
    <col min="11" max="11" width="5.140625" style="19" customWidth="1"/>
    <col min="12" max="12" width="7.7109375" style="19" customWidth="1"/>
    <col min="13" max="13" width="6.421875" style="19" customWidth="1"/>
    <col min="14" max="14" width="6.57421875" style="19" customWidth="1"/>
    <col min="15" max="15" width="5.7109375" style="19" customWidth="1"/>
    <col min="16" max="16" width="7.140625" style="19" customWidth="1"/>
    <col min="17" max="17" width="6.7109375" style="19" customWidth="1"/>
    <col min="18" max="19" width="5.8515625" style="19" customWidth="1"/>
    <col min="20" max="16384" width="9.140625" style="19" customWidth="1"/>
  </cols>
  <sheetData>
    <row r="1" spans="1:17" ht="13.5" thickBot="1">
      <c r="A1" s="336" t="s">
        <v>694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8"/>
    </row>
    <row r="2" spans="1:17" ht="13.5" thickBo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</row>
    <row r="3" spans="1:17" ht="13.5" thickBot="1">
      <c r="A3" s="289" t="s">
        <v>629</v>
      </c>
      <c r="B3" s="290"/>
      <c r="C3" s="290"/>
      <c r="D3" s="302"/>
      <c r="E3" s="448"/>
      <c r="F3" s="449"/>
      <c r="G3" s="449"/>
      <c r="H3" s="449"/>
      <c r="I3" s="449"/>
      <c r="J3" s="449"/>
      <c r="K3" s="449"/>
      <c r="L3" s="449"/>
      <c r="M3" s="450"/>
      <c r="N3" s="446" t="s">
        <v>483</v>
      </c>
      <c r="O3" s="447"/>
      <c r="P3" s="290" t="s">
        <v>707</v>
      </c>
      <c r="Q3" s="302"/>
    </row>
    <row r="4" spans="1:17" s="59" customFormat="1" ht="12.75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</row>
    <row r="5" spans="1:17" s="61" customFormat="1" ht="12.75">
      <c r="A5" s="451"/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</row>
    <row r="6" spans="1:19" s="42" customFormat="1" ht="14.25" customHeight="1">
      <c r="A6" s="401" t="s">
        <v>563</v>
      </c>
      <c r="B6" s="402"/>
      <c r="C6" s="402"/>
      <c r="D6" s="402"/>
      <c r="E6" s="406"/>
      <c r="F6" s="454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109"/>
      <c r="R6" s="61"/>
      <c r="S6" s="36"/>
    </row>
    <row r="7" spans="1:17" s="62" customFormat="1" ht="14.25" customHeight="1">
      <c r="A7" s="452" t="s">
        <v>845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</row>
    <row r="8" spans="1:17" s="62" customFormat="1" ht="14.25" customHeight="1">
      <c r="A8" s="63" t="s">
        <v>435</v>
      </c>
      <c r="B8" s="453" t="s">
        <v>846</v>
      </c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</row>
    <row r="9" spans="1:17" s="61" customFormat="1" ht="12.75">
      <c r="A9" s="456"/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</row>
    <row r="10" spans="1:19" s="42" customFormat="1" ht="11.25" customHeight="1">
      <c r="A10" s="401" t="s">
        <v>573</v>
      </c>
      <c r="B10" s="402"/>
      <c r="C10" s="402"/>
      <c r="D10" s="402"/>
      <c r="E10" s="406"/>
      <c r="F10" s="454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109"/>
      <c r="R10" s="61"/>
      <c r="S10" s="36"/>
    </row>
    <row r="11" spans="1:17" s="62" customFormat="1" ht="27.75" customHeight="1">
      <c r="A11" s="452" t="s">
        <v>950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</row>
    <row r="12" spans="1:17" s="62" customFormat="1" ht="13.5" customHeight="1">
      <c r="A12" s="63" t="s">
        <v>435</v>
      </c>
      <c r="B12" s="453" t="s">
        <v>807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</row>
    <row r="13" spans="1:17" s="61" customFormat="1" ht="12.75">
      <c r="A13" s="456"/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</row>
    <row r="14" spans="1:17" s="62" customFormat="1" ht="27.75" customHeight="1">
      <c r="A14" s="452" t="s">
        <v>951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</row>
    <row r="15" spans="1:17" s="62" customFormat="1" ht="13.5" customHeight="1">
      <c r="A15" s="63" t="s">
        <v>435</v>
      </c>
      <c r="B15" s="453" t="s">
        <v>807</v>
      </c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</row>
    <row r="16" spans="1:17" s="61" customFormat="1" ht="12.75">
      <c r="A16" s="456"/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</row>
    <row r="17" spans="1:17" s="62" customFormat="1" ht="27.75" customHeight="1">
      <c r="A17" s="452" t="s">
        <v>952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</row>
    <row r="18" spans="1:17" s="62" customFormat="1" ht="13.5" customHeight="1">
      <c r="A18" s="63" t="s">
        <v>435</v>
      </c>
      <c r="B18" s="453" t="s">
        <v>807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</row>
    <row r="19" spans="1:17" s="61" customFormat="1" ht="15.75" customHeight="1">
      <c r="A19" s="456"/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</row>
    <row r="20" spans="1:19" s="42" customFormat="1" ht="15.75" customHeight="1">
      <c r="A20" s="401" t="s">
        <v>981</v>
      </c>
      <c r="B20" s="402"/>
      <c r="C20" s="402"/>
      <c r="D20" s="402"/>
      <c r="E20" s="406"/>
      <c r="F20" s="454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109"/>
      <c r="R20" s="61"/>
      <c r="S20" s="36"/>
    </row>
    <row r="21" spans="1:17" s="62" customFormat="1" ht="15.75" customHeight="1">
      <c r="A21" s="452" t="s">
        <v>1004</v>
      </c>
      <c r="B21" s="452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</row>
    <row r="22" spans="1:17" s="62" customFormat="1" ht="15.75" customHeight="1">
      <c r="A22" s="63" t="s">
        <v>435</v>
      </c>
      <c r="B22" s="453" t="s">
        <v>1005</v>
      </c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</row>
    <row r="23" spans="1:17" s="61" customFormat="1" ht="15.75" customHeight="1">
      <c r="A23" s="456"/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</row>
    <row r="24" spans="1:17" s="62" customFormat="1" ht="15.75" customHeight="1">
      <c r="A24" s="452" t="s">
        <v>1006</v>
      </c>
      <c r="B24" s="452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</row>
    <row r="25" spans="1:17" s="62" customFormat="1" ht="15.75" customHeight="1">
      <c r="A25" s="63" t="s">
        <v>435</v>
      </c>
      <c r="B25" s="453" t="s">
        <v>807</v>
      </c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</row>
    <row r="26" spans="1:17" s="61" customFormat="1" ht="15.75" customHeight="1">
      <c r="A26" s="456"/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</row>
    <row r="27" spans="1:17" s="62" customFormat="1" ht="15.75" customHeight="1">
      <c r="A27" s="452" t="s">
        <v>1007</v>
      </c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</row>
    <row r="28" spans="1:17" s="62" customFormat="1" ht="15.75" customHeight="1">
      <c r="A28" s="63" t="s">
        <v>435</v>
      </c>
      <c r="B28" s="453" t="s">
        <v>1008</v>
      </c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</row>
    <row r="29" spans="1:17" s="61" customFormat="1" ht="15.75" customHeight="1">
      <c r="A29" s="456"/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</row>
    <row r="30" spans="1:19" s="42" customFormat="1" ht="15.75" customHeight="1">
      <c r="A30" s="401" t="s">
        <v>159</v>
      </c>
      <c r="B30" s="402"/>
      <c r="C30" s="402"/>
      <c r="D30" s="402"/>
      <c r="E30" s="406"/>
      <c r="F30" s="454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109"/>
      <c r="R30" s="61"/>
      <c r="S30" s="36"/>
    </row>
    <row r="31" spans="1:17" s="62" customFormat="1" ht="15.75" customHeight="1">
      <c r="A31" s="452" t="s">
        <v>177</v>
      </c>
      <c r="B31" s="452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</row>
    <row r="32" spans="1:17" s="62" customFormat="1" ht="15.75" customHeight="1">
      <c r="A32" s="63" t="s">
        <v>435</v>
      </c>
      <c r="B32" s="453" t="s">
        <v>807</v>
      </c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</row>
    <row r="33" spans="1:17" s="61" customFormat="1" ht="15.75" customHeight="1">
      <c r="A33" s="456"/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</row>
    <row r="34" spans="1:17" s="62" customFormat="1" ht="30" customHeight="1">
      <c r="A34" s="452" t="s">
        <v>178</v>
      </c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</row>
    <row r="35" spans="1:17" s="62" customFormat="1" ht="15.75" customHeight="1">
      <c r="A35" s="63" t="s">
        <v>435</v>
      </c>
      <c r="B35" s="453" t="s">
        <v>807</v>
      </c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3"/>
    </row>
    <row r="36" spans="1:17" s="61" customFormat="1" ht="15.75" customHeight="1">
      <c r="A36" s="456"/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</row>
    <row r="37" spans="1:17" s="62" customFormat="1" ht="17.25" customHeight="1">
      <c r="A37" s="452" t="s">
        <v>179</v>
      </c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</row>
    <row r="38" spans="1:17" s="62" customFormat="1" ht="17.25" customHeight="1">
      <c r="A38" s="63" t="s">
        <v>435</v>
      </c>
      <c r="B38" s="453" t="s">
        <v>40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</row>
    <row r="39" spans="1:17" s="61" customFormat="1" ht="15.75" customHeight="1">
      <c r="A39" s="456"/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</row>
    <row r="40" spans="1:19" s="42" customFormat="1" ht="15.75" customHeight="1">
      <c r="A40" s="401" t="s">
        <v>786</v>
      </c>
      <c r="B40" s="402"/>
      <c r="C40" s="402"/>
      <c r="D40" s="402"/>
      <c r="E40" s="406"/>
      <c r="F40" s="454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109"/>
      <c r="R40" s="61"/>
      <c r="S40" s="36"/>
    </row>
    <row r="41" spans="1:17" s="62" customFormat="1" ht="15.75" customHeight="1">
      <c r="A41" s="452" t="s">
        <v>806</v>
      </c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452"/>
    </row>
    <row r="42" spans="1:17" s="62" customFormat="1" ht="15.75" customHeight="1">
      <c r="A42" s="63" t="s">
        <v>435</v>
      </c>
      <c r="B42" s="453" t="s">
        <v>807</v>
      </c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</row>
    <row r="43" spans="1:17" s="61" customFormat="1" ht="15.75" customHeight="1">
      <c r="A43" s="456"/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</row>
    <row r="44" spans="1:17" s="62" customFormat="1" ht="15.75" customHeight="1">
      <c r="A44" s="452" t="s">
        <v>808</v>
      </c>
      <c r="B44" s="452"/>
      <c r="C44" s="452"/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</row>
    <row r="45" spans="1:17" s="62" customFormat="1" ht="15.75" customHeight="1">
      <c r="A45" s="63" t="s">
        <v>435</v>
      </c>
      <c r="B45" s="453" t="s">
        <v>807</v>
      </c>
      <c r="C45" s="453"/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3"/>
      <c r="Q45" s="453"/>
    </row>
    <row r="46" spans="1:17" s="61" customFormat="1" ht="15.75" customHeight="1">
      <c r="A46" s="456"/>
      <c r="B46" s="456"/>
      <c r="C46" s="456"/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</row>
    <row r="47" spans="1:17" s="62" customFormat="1" ht="15.75" customHeight="1">
      <c r="A47" s="452" t="s">
        <v>809</v>
      </c>
      <c r="B47" s="452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</row>
    <row r="48" spans="1:17" s="62" customFormat="1" ht="15.75" customHeight="1">
      <c r="A48" s="63" t="s">
        <v>435</v>
      </c>
      <c r="B48" s="453" t="s">
        <v>807</v>
      </c>
      <c r="C48" s="453"/>
      <c r="D48" s="453"/>
      <c r="E48" s="453"/>
      <c r="F48" s="453"/>
      <c r="G48" s="453"/>
      <c r="H48" s="453"/>
      <c r="I48" s="453"/>
      <c r="J48" s="453"/>
      <c r="K48" s="453"/>
      <c r="L48" s="453"/>
      <c r="M48" s="453"/>
      <c r="N48" s="453"/>
      <c r="O48" s="453"/>
      <c r="P48" s="453"/>
      <c r="Q48" s="453"/>
    </row>
    <row r="49" spans="1:17" s="61" customFormat="1" ht="15.75" customHeight="1">
      <c r="A49" s="456"/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</row>
    <row r="50" spans="1:17" s="62" customFormat="1" ht="15.75" customHeight="1">
      <c r="A50" s="452" t="s">
        <v>810</v>
      </c>
      <c r="B50" s="452"/>
      <c r="C50" s="452"/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</row>
    <row r="51" spans="1:17" s="62" customFormat="1" ht="15.75" customHeight="1">
      <c r="A51" s="63" t="s">
        <v>435</v>
      </c>
      <c r="B51" s="453" t="s">
        <v>807</v>
      </c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</row>
    <row r="52" spans="1:17" s="61" customFormat="1" ht="15.75" customHeight="1">
      <c r="A52" s="456"/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</row>
    <row r="53" spans="1:17" s="62" customFormat="1" ht="15.75" customHeight="1">
      <c r="A53" s="452" t="s">
        <v>811</v>
      </c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</row>
    <row r="54" spans="1:17" s="62" customFormat="1" ht="15.75" customHeight="1">
      <c r="A54" s="63" t="s">
        <v>435</v>
      </c>
      <c r="B54" s="453" t="s">
        <v>807</v>
      </c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</row>
    <row r="55" spans="1:17" s="61" customFormat="1" ht="15.75" customHeight="1">
      <c r="A55" s="456"/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</row>
    <row r="56" spans="1:17" s="62" customFormat="1" ht="15.75" customHeight="1">
      <c r="A56" s="452" t="s">
        <v>812</v>
      </c>
      <c r="B56" s="452"/>
      <c r="C56" s="452"/>
      <c r="D56" s="452"/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452"/>
    </row>
    <row r="57" spans="1:17" s="62" customFormat="1" ht="15.75" customHeight="1">
      <c r="A57" s="63" t="s">
        <v>435</v>
      </c>
      <c r="B57" s="453" t="s">
        <v>807</v>
      </c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</row>
    <row r="58" spans="1:17" s="61" customFormat="1" ht="15.75" customHeight="1">
      <c r="A58" s="456"/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</row>
    <row r="59" spans="1:17" s="62" customFormat="1" ht="15.75" customHeight="1">
      <c r="A59" s="452" t="s">
        <v>702</v>
      </c>
      <c r="B59" s="452"/>
      <c r="C59" s="452"/>
      <c r="D59" s="452"/>
      <c r="E59" s="452"/>
      <c r="F59" s="452"/>
      <c r="G59" s="452"/>
      <c r="H59" s="452"/>
      <c r="I59" s="452"/>
      <c r="J59" s="452"/>
      <c r="K59" s="452"/>
      <c r="L59" s="452"/>
      <c r="M59" s="452"/>
      <c r="N59" s="452"/>
      <c r="O59" s="452"/>
      <c r="P59" s="452"/>
      <c r="Q59" s="452"/>
    </row>
    <row r="60" spans="1:17" s="62" customFormat="1" ht="13.5" customHeight="1">
      <c r="A60" s="63" t="s">
        <v>435</v>
      </c>
      <c r="B60" s="453" t="s">
        <v>40</v>
      </c>
      <c r="C60" s="453"/>
      <c r="D60" s="453"/>
      <c r="E60" s="453"/>
      <c r="F60" s="453"/>
      <c r="G60" s="453"/>
      <c r="H60" s="453"/>
      <c r="I60" s="453"/>
      <c r="J60" s="453"/>
      <c r="K60" s="453"/>
      <c r="L60" s="453"/>
      <c r="M60" s="453"/>
      <c r="N60" s="453"/>
      <c r="O60" s="453"/>
      <c r="P60" s="453"/>
      <c r="Q60" s="453"/>
    </row>
    <row r="61" spans="1:17" s="61" customFormat="1" ht="15.75" customHeight="1">
      <c r="A61" s="456"/>
      <c r="B61" s="456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</row>
    <row r="62" spans="1:19" s="42" customFormat="1" ht="15.75" customHeight="1">
      <c r="A62" s="401" t="s">
        <v>198</v>
      </c>
      <c r="B62" s="402"/>
      <c r="C62" s="402"/>
      <c r="D62" s="402"/>
      <c r="E62" s="406"/>
      <c r="F62" s="454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109"/>
      <c r="R62" s="61"/>
      <c r="S62" s="36"/>
    </row>
    <row r="63" spans="1:17" s="62" customFormat="1" ht="15.75" customHeight="1">
      <c r="A63" s="452" t="s">
        <v>221</v>
      </c>
      <c r="B63" s="452"/>
      <c r="C63" s="452"/>
      <c r="D63" s="452"/>
      <c r="E63" s="452"/>
      <c r="F63" s="452"/>
      <c r="G63" s="452"/>
      <c r="H63" s="452"/>
      <c r="I63" s="452"/>
      <c r="J63" s="452"/>
      <c r="K63" s="452"/>
      <c r="L63" s="452"/>
      <c r="M63" s="452"/>
      <c r="N63" s="452"/>
      <c r="O63" s="452"/>
      <c r="P63" s="452"/>
      <c r="Q63" s="452"/>
    </row>
    <row r="64" spans="1:17" s="62" customFormat="1" ht="15.75" customHeight="1">
      <c r="A64" s="63" t="s">
        <v>435</v>
      </c>
      <c r="B64" s="453" t="s">
        <v>807</v>
      </c>
      <c r="C64" s="453"/>
      <c r="D64" s="453"/>
      <c r="E64" s="453"/>
      <c r="F64" s="453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</row>
    <row r="65" spans="1:17" s="61" customFormat="1" ht="12.75">
      <c r="A65" s="456"/>
      <c r="B65" s="456"/>
      <c r="C65" s="456"/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</row>
    <row r="66" spans="1:19" s="42" customFormat="1" ht="11.25" customHeight="1">
      <c r="A66" s="401" t="s">
        <v>1127</v>
      </c>
      <c r="B66" s="402"/>
      <c r="C66" s="402"/>
      <c r="D66" s="402"/>
      <c r="E66" s="406"/>
      <c r="F66" s="454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109"/>
      <c r="R66" s="61"/>
      <c r="S66" s="36"/>
    </row>
    <row r="67" spans="1:17" s="62" customFormat="1" ht="21" customHeight="1">
      <c r="A67" s="452" t="s">
        <v>1128</v>
      </c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  <c r="P67" s="452"/>
      <c r="Q67" s="452"/>
    </row>
    <row r="68" spans="1:17" s="62" customFormat="1" ht="13.5" customHeight="1">
      <c r="A68" s="63" t="s">
        <v>435</v>
      </c>
      <c r="B68" s="453" t="s">
        <v>846</v>
      </c>
      <c r="C68" s="453"/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3"/>
      <c r="P68" s="453"/>
      <c r="Q68" s="453"/>
    </row>
    <row r="69" spans="1:17" s="61" customFormat="1" ht="12.75">
      <c r="A69" s="456"/>
      <c r="B69" s="456"/>
      <c r="C69" s="456"/>
      <c r="D69" s="456"/>
      <c r="E69" s="456"/>
      <c r="F69" s="456"/>
      <c r="G69" s="456"/>
      <c r="H69" s="456"/>
      <c r="I69" s="456"/>
      <c r="J69" s="456"/>
      <c r="K69" s="456"/>
      <c r="L69" s="456"/>
      <c r="M69" s="456"/>
      <c r="N69" s="456"/>
      <c r="O69" s="456"/>
      <c r="P69" s="456"/>
      <c r="Q69" s="456"/>
    </row>
    <row r="70" spans="1:17" s="62" customFormat="1" ht="27.75" customHeight="1">
      <c r="A70" s="452" t="s">
        <v>1129</v>
      </c>
      <c r="B70" s="452"/>
      <c r="C70" s="452"/>
      <c r="D70" s="452"/>
      <c r="E70" s="452"/>
      <c r="F70" s="452"/>
      <c r="G70" s="452"/>
      <c r="H70" s="452"/>
      <c r="I70" s="452"/>
      <c r="J70" s="452"/>
      <c r="K70" s="452"/>
      <c r="L70" s="452"/>
      <c r="M70" s="452"/>
      <c r="N70" s="452"/>
      <c r="O70" s="452"/>
      <c r="P70" s="452"/>
      <c r="Q70" s="452"/>
    </row>
    <row r="71" spans="1:17" s="61" customFormat="1" ht="12.75">
      <c r="A71" s="456"/>
      <c r="B71" s="456"/>
      <c r="C71" s="456"/>
      <c r="D71" s="456"/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456"/>
      <c r="P71" s="456"/>
      <c r="Q71" s="456"/>
    </row>
    <row r="72" spans="1:19" s="42" customFormat="1" ht="11.25" customHeight="1">
      <c r="A72" s="401" t="s">
        <v>28</v>
      </c>
      <c r="B72" s="402"/>
      <c r="C72" s="402"/>
      <c r="D72" s="402"/>
      <c r="E72" s="406"/>
      <c r="F72" s="454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109"/>
      <c r="R72" s="61"/>
      <c r="S72" s="36"/>
    </row>
    <row r="73" spans="1:17" s="62" customFormat="1" ht="19.5" customHeight="1">
      <c r="A73" s="452" t="s">
        <v>39</v>
      </c>
      <c r="B73" s="452"/>
      <c r="C73" s="452"/>
      <c r="D73" s="452"/>
      <c r="E73" s="452"/>
      <c r="F73" s="452"/>
      <c r="G73" s="452"/>
      <c r="H73" s="452"/>
      <c r="I73" s="452"/>
      <c r="J73" s="452"/>
      <c r="K73" s="452"/>
      <c r="L73" s="452"/>
      <c r="M73" s="452"/>
      <c r="N73" s="452"/>
      <c r="O73" s="452"/>
      <c r="P73" s="452"/>
      <c r="Q73" s="452"/>
    </row>
    <row r="74" spans="1:17" s="62" customFormat="1" ht="15" customHeight="1">
      <c r="A74" s="63" t="s">
        <v>435</v>
      </c>
      <c r="B74" s="453" t="s">
        <v>40</v>
      </c>
      <c r="C74" s="453"/>
      <c r="D74" s="453"/>
      <c r="E74" s="453"/>
      <c r="F74" s="453"/>
      <c r="G74" s="453"/>
      <c r="H74" s="453"/>
      <c r="I74" s="453"/>
      <c r="J74" s="453"/>
      <c r="K74" s="453"/>
      <c r="L74" s="453"/>
      <c r="M74" s="453"/>
      <c r="N74" s="453"/>
      <c r="O74" s="453"/>
      <c r="P74" s="453"/>
      <c r="Q74" s="453"/>
    </row>
    <row r="75" spans="1:17" s="61" customFormat="1" ht="12.75">
      <c r="A75" s="456"/>
      <c r="B75" s="456"/>
      <c r="C75" s="456"/>
      <c r="D75" s="456"/>
      <c r="E75" s="456"/>
      <c r="F75" s="456"/>
      <c r="G75" s="456"/>
      <c r="H75" s="456"/>
      <c r="I75" s="456"/>
      <c r="J75" s="456"/>
      <c r="K75" s="456"/>
      <c r="L75" s="456"/>
      <c r="M75" s="456"/>
      <c r="N75" s="456"/>
      <c r="O75" s="456"/>
      <c r="P75" s="456"/>
      <c r="Q75" s="456"/>
    </row>
    <row r="76" spans="1:19" s="42" customFormat="1" ht="11.25" customHeight="1">
      <c r="A76" s="401" t="s">
        <v>848</v>
      </c>
      <c r="B76" s="402"/>
      <c r="C76" s="402"/>
      <c r="D76" s="402"/>
      <c r="E76" s="406"/>
      <c r="F76" s="454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109"/>
      <c r="R76" s="61"/>
      <c r="S76" s="36"/>
    </row>
    <row r="77" spans="1:17" s="62" customFormat="1" ht="17.25" customHeight="1">
      <c r="A77" s="452" t="s">
        <v>849</v>
      </c>
      <c r="B77" s="452"/>
      <c r="C77" s="452"/>
      <c r="D77" s="452"/>
      <c r="E77" s="452"/>
      <c r="F77" s="452"/>
      <c r="G77" s="452"/>
      <c r="H77" s="452"/>
      <c r="I77" s="452"/>
      <c r="J77" s="452"/>
      <c r="K77" s="452"/>
      <c r="L77" s="452"/>
      <c r="M77" s="452"/>
      <c r="N77" s="452"/>
      <c r="O77" s="452"/>
      <c r="P77" s="452"/>
      <c r="Q77" s="452"/>
    </row>
    <row r="78" spans="1:17" s="62" customFormat="1" ht="13.5" customHeight="1">
      <c r="A78" s="63" t="s">
        <v>435</v>
      </c>
      <c r="B78" s="453" t="s">
        <v>846</v>
      </c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</row>
    <row r="79" spans="1:17" s="61" customFormat="1" ht="12.75">
      <c r="A79" s="456"/>
      <c r="B79" s="456"/>
      <c r="C79" s="456"/>
      <c r="D79" s="456"/>
      <c r="E79" s="456"/>
      <c r="F79" s="456"/>
      <c r="G79" s="456"/>
      <c r="H79" s="456"/>
      <c r="I79" s="456"/>
      <c r="J79" s="456"/>
      <c r="K79" s="456"/>
      <c r="L79" s="456"/>
      <c r="M79" s="456"/>
      <c r="N79" s="456"/>
      <c r="O79" s="456"/>
      <c r="P79" s="456"/>
      <c r="Q79" s="456"/>
    </row>
    <row r="80" spans="1:19" s="42" customFormat="1" ht="11.25" customHeight="1">
      <c r="A80" s="401" t="s">
        <v>857</v>
      </c>
      <c r="B80" s="402"/>
      <c r="C80" s="402"/>
      <c r="D80" s="402"/>
      <c r="E80" s="406"/>
      <c r="F80" s="454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109"/>
      <c r="R80" s="61"/>
      <c r="S80" s="36"/>
    </row>
    <row r="81" spans="1:17" s="62" customFormat="1" ht="27.75" customHeight="1">
      <c r="A81" s="452" t="s">
        <v>871</v>
      </c>
      <c r="B81" s="452"/>
      <c r="C81" s="452"/>
      <c r="D81" s="452"/>
      <c r="E81" s="452"/>
      <c r="F81" s="452"/>
      <c r="G81" s="452"/>
      <c r="H81" s="452"/>
      <c r="I81" s="452"/>
      <c r="J81" s="452"/>
      <c r="K81" s="452"/>
      <c r="L81" s="452"/>
      <c r="M81" s="452"/>
      <c r="N81" s="452"/>
      <c r="O81" s="452"/>
      <c r="P81" s="452"/>
      <c r="Q81" s="452"/>
    </row>
    <row r="82" spans="1:17" s="62" customFormat="1" ht="13.5" customHeight="1">
      <c r="A82" s="63" t="s">
        <v>435</v>
      </c>
      <c r="B82" s="453" t="s">
        <v>807</v>
      </c>
      <c r="C82" s="453"/>
      <c r="D82" s="453"/>
      <c r="E82" s="453"/>
      <c r="F82" s="453"/>
      <c r="G82" s="453"/>
      <c r="H82" s="453"/>
      <c r="I82" s="453"/>
      <c r="J82" s="453"/>
      <c r="K82" s="453"/>
      <c r="L82" s="453"/>
      <c r="M82" s="453"/>
      <c r="N82" s="453"/>
      <c r="O82" s="453"/>
      <c r="P82" s="453"/>
      <c r="Q82" s="453"/>
    </row>
    <row r="83" spans="1:17" s="61" customFormat="1" ht="12.75">
      <c r="A83" s="456"/>
      <c r="B83" s="456"/>
      <c r="C83" s="456"/>
      <c r="D83" s="456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456"/>
    </row>
    <row r="84" spans="1:17" s="62" customFormat="1" ht="27.75" customHeight="1">
      <c r="A84" s="452" t="s">
        <v>872</v>
      </c>
      <c r="B84" s="452"/>
      <c r="C84" s="452"/>
      <c r="D84" s="452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</row>
    <row r="85" spans="1:17" s="62" customFormat="1" ht="13.5" customHeight="1">
      <c r="A85" s="63" t="s">
        <v>435</v>
      </c>
      <c r="B85" s="453" t="s">
        <v>807</v>
      </c>
      <c r="C85" s="453"/>
      <c r="D85" s="453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</row>
    <row r="86" spans="1:17" s="61" customFormat="1" ht="12.75">
      <c r="A86" s="456"/>
      <c r="B86" s="456"/>
      <c r="C86" s="456"/>
      <c r="D86" s="456"/>
      <c r="E86" s="456"/>
      <c r="F86" s="456"/>
      <c r="G86" s="456"/>
      <c r="H86" s="456"/>
      <c r="I86" s="456"/>
      <c r="J86" s="456"/>
      <c r="K86" s="456"/>
      <c r="L86" s="456"/>
      <c r="M86" s="456"/>
      <c r="N86" s="456"/>
      <c r="O86" s="456"/>
      <c r="P86" s="456"/>
      <c r="Q86" s="456"/>
    </row>
    <row r="87" spans="1:17" s="62" customFormat="1" ht="27.75" customHeight="1">
      <c r="A87" s="452" t="s">
        <v>873</v>
      </c>
      <c r="B87" s="452"/>
      <c r="C87" s="452"/>
      <c r="D87" s="452"/>
      <c r="E87" s="452"/>
      <c r="F87" s="452"/>
      <c r="G87" s="452"/>
      <c r="H87" s="452"/>
      <c r="I87" s="452"/>
      <c r="J87" s="452"/>
      <c r="K87" s="452"/>
      <c r="L87" s="452"/>
      <c r="M87" s="452"/>
      <c r="N87" s="452"/>
      <c r="O87" s="452"/>
      <c r="P87" s="452"/>
      <c r="Q87" s="452"/>
    </row>
    <row r="88" spans="1:17" s="62" customFormat="1" ht="13.5" customHeight="1">
      <c r="A88" s="63" t="s">
        <v>435</v>
      </c>
      <c r="B88" s="453" t="s">
        <v>807</v>
      </c>
      <c r="C88" s="453"/>
      <c r="D88" s="453"/>
      <c r="E88" s="453"/>
      <c r="F88" s="453"/>
      <c r="G88" s="453"/>
      <c r="H88" s="453"/>
      <c r="I88" s="453"/>
      <c r="J88" s="453"/>
      <c r="K88" s="453"/>
      <c r="L88" s="453"/>
      <c r="M88" s="453"/>
      <c r="N88" s="453"/>
      <c r="O88" s="453"/>
      <c r="P88" s="453"/>
      <c r="Q88" s="453"/>
    </row>
    <row r="89" spans="1:17" s="61" customFormat="1" ht="12.75">
      <c r="A89" s="456"/>
      <c r="B89" s="456"/>
      <c r="C89" s="456"/>
      <c r="D89" s="456"/>
      <c r="E89" s="456"/>
      <c r="F89" s="456"/>
      <c r="G89" s="456"/>
      <c r="H89" s="456"/>
      <c r="I89" s="456"/>
      <c r="J89" s="456"/>
      <c r="K89" s="456"/>
      <c r="L89" s="456"/>
      <c r="M89" s="456"/>
      <c r="N89" s="456"/>
      <c r="O89" s="456"/>
      <c r="P89" s="456"/>
      <c r="Q89" s="456"/>
    </row>
    <row r="90" spans="1:19" s="42" customFormat="1" ht="11.25" customHeight="1">
      <c r="A90" s="401" t="s">
        <v>582</v>
      </c>
      <c r="B90" s="402"/>
      <c r="C90" s="402"/>
      <c r="D90" s="402"/>
      <c r="E90" s="406"/>
      <c r="F90" s="454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109"/>
      <c r="R90" s="61"/>
      <c r="S90" s="36"/>
    </row>
    <row r="91" spans="1:17" s="62" customFormat="1" ht="18.75" customHeight="1">
      <c r="A91" s="452" t="s">
        <v>241</v>
      </c>
      <c r="B91" s="452"/>
      <c r="C91" s="452"/>
      <c r="D91" s="452"/>
      <c r="E91" s="452"/>
      <c r="F91" s="452"/>
      <c r="G91" s="452"/>
      <c r="H91" s="452"/>
      <c r="I91" s="452"/>
      <c r="J91" s="452"/>
      <c r="K91" s="452"/>
      <c r="L91" s="452"/>
      <c r="M91" s="452"/>
      <c r="N91" s="452"/>
      <c r="O91" s="452"/>
      <c r="P91" s="452"/>
      <c r="Q91" s="452"/>
    </row>
    <row r="92" spans="1:17" s="62" customFormat="1" ht="13.5" customHeight="1">
      <c r="A92" s="63" t="s">
        <v>435</v>
      </c>
      <c r="B92" s="453" t="s">
        <v>712</v>
      </c>
      <c r="C92" s="453"/>
      <c r="D92" s="453"/>
      <c r="E92" s="453"/>
      <c r="F92" s="453"/>
      <c r="G92" s="453"/>
      <c r="H92" s="453"/>
      <c r="I92" s="453"/>
      <c r="J92" s="453"/>
      <c r="K92" s="453"/>
      <c r="L92" s="453"/>
      <c r="M92" s="453"/>
      <c r="N92" s="453"/>
      <c r="O92" s="453"/>
      <c r="P92" s="453"/>
      <c r="Q92" s="453"/>
    </row>
    <row r="93" spans="1:19" s="42" customFormat="1" ht="11.25" customHeight="1">
      <c r="A93" s="401" t="s">
        <v>587</v>
      </c>
      <c r="B93" s="402"/>
      <c r="C93" s="402"/>
      <c r="D93" s="402"/>
      <c r="E93" s="406"/>
      <c r="F93" s="454"/>
      <c r="G93" s="455"/>
      <c r="H93" s="455"/>
      <c r="I93" s="455"/>
      <c r="J93" s="455"/>
      <c r="K93" s="455"/>
      <c r="L93" s="455"/>
      <c r="M93" s="455"/>
      <c r="N93" s="455"/>
      <c r="O93" s="455"/>
      <c r="P93" s="455"/>
      <c r="Q93" s="109"/>
      <c r="R93" s="61"/>
      <c r="S93" s="36"/>
    </row>
    <row r="94" spans="1:17" s="62" customFormat="1" ht="16.5" customHeight="1">
      <c r="A94" s="452" t="s">
        <v>1150</v>
      </c>
      <c r="B94" s="452"/>
      <c r="C94" s="452"/>
      <c r="D94" s="452"/>
      <c r="E94" s="452"/>
      <c r="F94" s="452"/>
      <c r="G94" s="452"/>
      <c r="H94" s="452"/>
      <c r="I94" s="452"/>
      <c r="J94" s="452"/>
      <c r="K94" s="452"/>
      <c r="L94" s="452"/>
      <c r="M94" s="452"/>
      <c r="N94" s="452"/>
      <c r="O94" s="452"/>
      <c r="P94" s="452"/>
      <c r="Q94" s="452"/>
    </row>
    <row r="95" spans="1:17" s="62" customFormat="1" ht="13.5" customHeight="1">
      <c r="A95" s="63" t="s">
        <v>435</v>
      </c>
      <c r="B95" s="453" t="s">
        <v>1151</v>
      </c>
      <c r="C95" s="453"/>
      <c r="D95" s="453"/>
      <c r="E95" s="453"/>
      <c r="F95" s="453"/>
      <c r="G95" s="453"/>
      <c r="H95" s="453"/>
      <c r="I95" s="453"/>
      <c r="J95" s="453"/>
      <c r="K95" s="453"/>
      <c r="L95" s="453"/>
      <c r="M95" s="453"/>
      <c r="N95" s="453"/>
      <c r="O95" s="453"/>
      <c r="P95" s="453"/>
      <c r="Q95" s="453"/>
    </row>
    <row r="96" spans="1:17" s="61" customFormat="1" ht="12.75">
      <c r="A96" s="456"/>
      <c r="B96" s="456"/>
      <c r="C96" s="456"/>
      <c r="D96" s="456"/>
      <c r="E96" s="456"/>
      <c r="F96" s="456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</row>
    <row r="97" spans="1:19" s="42" customFormat="1" ht="11.25" customHeight="1">
      <c r="A97" s="401" t="s">
        <v>51</v>
      </c>
      <c r="B97" s="402"/>
      <c r="C97" s="402"/>
      <c r="D97" s="402"/>
      <c r="E97" s="406"/>
      <c r="F97" s="454"/>
      <c r="G97" s="455"/>
      <c r="H97" s="455"/>
      <c r="I97" s="455"/>
      <c r="J97" s="455"/>
      <c r="K97" s="455"/>
      <c r="L97" s="455"/>
      <c r="M97" s="455"/>
      <c r="N97" s="455"/>
      <c r="O97" s="455"/>
      <c r="P97" s="455"/>
      <c r="Q97" s="109"/>
      <c r="R97" s="61"/>
      <c r="S97" s="36"/>
    </row>
    <row r="98" spans="1:17" s="62" customFormat="1" ht="27.75" customHeight="1">
      <c r="A98" s="452" t="s">
        <v>89</v>
      </c>
      <c r="B98" s="452"/>
      <c r="C98" s="452"/>
      <c r="D98" s="452"/>
      <c r="E98" s="452"/>
      <c r="F98" s="452"/>
      <c r="G98" s="452"/>
      <c r="H98" s="452"/>
      <c r="I98" s="452"/>
      <c r="J98" s="452"/>
      <c r="K98" s="452"/>
      <c r="L98" s="452"/>
      <c r="M98" s="452"/>
      <c r="N98" s="452"/>
      <c r="O98" s="452"/>
      <c r="P98" s="452"/>
      <c r="Q98" s="452"/>
    </row>
    <row r="99" spans="1:17" s="62" customFormat="1" ht="13.5" customHeight="1">
      <c r="A99" s="63" t="s">
        <v>435</v>
      </c>
      <c r="B99" s="453" t="s">
        <v>807</v>
      </c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3"/>
    </row>
    <row r="100" spans="1:17" s="61" customFormat="1" ht="12.75">
      <c r="A100" s="45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</row>
    <row r="101" spans="1:17" s="62" customFormat="1" ht="27.75" customHeight="1">
      <c r="A101" s="452" t="s">
        <v>90</v>
      </c>
      <c r="B101" s="452"/>
      <c r="C101" s="452"/>
      <c r="D101" s="452"/>
      <c r="E101" s="452"/>
      <c r="F101" s="452"/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  <c r="Q101" s="452"/>
    </row>
    <row r="102" spans="1:17" s="62" customFormat="1" ht="13.5" customHeight="1">
      <c r="A102" s="63" t="s">
        <v>435</v>
      </c>
      <c r="B102" s="453" t="s">
        <v>91</v>
      </c>
      <c r="C102" s="453"/>
      <c r="D102" s="453"/>
      <c r="E102" s="453"/>
      <c r="F102" s="453"/>
      <c r="G102" s="453"/>
      <c r="H102" s="453"/>
      <c r="I102" s="453"/>
      <c r="J102" s="453"/>
      <c r="K102" s="453"/>
      <c r="L102" s="453"/>
      <c r="M102" s="453"/>
      <c r="N102" s="453"/>
      <c r="O102" s="453"/>
      <c r="P102" s="453"/>
      <c r="Q102" s="453"/>
    </row>
    <row r="103" spans="1:17" s="61" customFormat="1" ht="12.75">
      <c r="A103" s="456"/>
      <c r="B103" s="456"/>
      <c r="C103" s="456"/>
      <c r="D103" s="456"/>
      <c r="E103" s="456"/>
      <c r="F103" s="456"/>
      <c r="G103" s="456"/>
      <c r="H103" s="456"/>
      <c r="I103" s="456"/>
      <c r="J103" s="456"/>
      <c r="K103" s="456"/>
      <c r="L103" s="456"/>
      <c r="M103" s="456"/>
      <c r="N103" s="456"/>
      <c r="O103" s="456"/>
      <c r="P103" s="456"/>
      <c r="Q103" s="456"/>
    </row>
    <row r="104" spans="1:17" s="62" customFormat="1" ht="27.75" customHeight="1">
      <c r="A104" s="452" t="s">
        <v>92</v>
      </c>
      <c r="B104" s="452"/>
      <c r="C104" s="452"/>
      <c r="D104" s="452"/>
      <c r="E104" s="452"/>
      <c r="F104" s="452"/>
      <c r="G104" s="452"/>
      <c r="H104" s="452"/>
      <c r="I104" s="452"/>
      <c r="J104" s="452"/>
      <c r="K104" s="452"/>
      <c r="L104" s="452"/>
      <c r="M104" s="452"/>
      <c r="N104" s="452"/>
      <c r="O104" s="452"/>
      <c r="P104" s="452"/>
      <c r="Q104" s="452"/>
    </row>
    <row r="105" spans="1:17" s="62" customFormat="1" ht="13.5" customHeight="1">
      <c r="A105" s="63" t="s">
        <v>435</v>
      </c>
      <c r="B105" s="453" t="s">
        <v>93</v>
      </c>
      <c r="C105" s="453"/>
      <c r="D105" s="453"/>
      <c r="E105" s="453"/>
      <c r="F105" s="453"/>
      <c r="G105" s="453"/>
      <c r="H105" s="453"/>
      <c r="I105" s="453"/>
      <c r="J105" s="453"/>
      <c r="K105" s="453"/>
      <c r="L105" s="453"/>
      <c r="M105" s="453"/>
      <c r="N105" s="453"/>
      <c r="O105" s="453"/>
      <c r="P105" s="453"/>
      <c r="Q105" s="453"/>
    </row>
    <row r="106" spans="1:17" s="61" customFormat="1" ht="12.75">
      <c r="A106" s="456"/>
      <c r="B106" s="456"/>
      <c r="C106" s="456"/>
      <c r="D106" s="456"/>
      <c r="E106" s="456"/>
      <c r="F106" s="456"/>
      <c r="G106" s="456"/>
      <c r="H106" s="456"/>
      <c r="I106" s="456"/>
      <c r="J106" s="456"/>
      <c r="K106" s="456"/>
      <c r="L106" s="456"/>
      <c r="M106" s="456"/>
      <c r="N106" s="456"/>
      <c r="O106" s="456"/>
      <c r="P106" s="456"/>
      <c r="Q106" s="456"/>
    </row>
    <row r="107" spans="1:17" s="62" customFormat="1" ht="30.75" customHeight="1">
      <c r="A107" s="452" t="s">
        <v>94</v>
      </c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</row>
    <row r="108" spans="1:17" s="62" customFormat="1" ht="13.5" customHeight="1">
      <c r="A108" s="63" t="s">
        <v>435</v>
      </c>
      <c r="B108" s="453" t="s">
        <v>40</v>
      </c>
      <c r="C108" s="453"/>
      <c r="D108" s="453"/>
      <c r="E108" s="453"/>
      <c r="F108" s="453"/>
      <c r="G108" s="453"/>
      <c r="H108" s="453"/>
      <c r="I108" s="453"/>
      <c r="J108" s="453"/>
      <c r="K108" s="453"/>
      <c r="L108" s="453"/>
      <c r="M108" s="453"/>
      <c r="N108" s="453"/>
      <c r="O108" s="453"/>
      <c r="P108" s="453"/>
      <c r="Q108" s="453"/>
    </row>
  </sheetData>
  <sheetProtection password="CEFE" sheet="1"/>
  <mergeCells count="123">
    <mergeCell ref="A1:Q1"/>
    <mergeCell ref="P3:Q3"/>
    <mergeCell ref="N3:O3"/>
    <mergeCell ref="E3:M3"/>
    <mergeCell ref="A6:E6"/>
    <mergeCell ref="F6:P6"/>
    <mergeCell ref="B8:Q8"/>
    <mergeCell ref="A9:Q9"/>
    <mergeCell ref="A4:Q5"/>
    <mergeCell ref="A2:Q2"/>
    <mergeCell ref="A3:D3"/>
    <mergeCell ref="A13:Q13"/>
    <mergeCell ref="A14:Q14"/>
    <mergeCell ref="B15:Q15"/>
    <mergeCell ref="A16:Q16"/>
    <mergeCell ref="A10:E10"/>
    <mergeCell ref="F10:P10"/>
    <mergeCell ref="A11:Q11"/>
    <mergeCell ref="B12:Q12"/>
    <mergeCell ref="B22:Q22"/>
    <mergeCell ref="A24:Q24"/>
    <mergeCell ref="A23:Q23"/>
    <mergeCell ref="B25:Q25"/>
    <mergeCell ref="A17:Q17"/>
    <mergeCell ref="B18:Q18"/>
    <mergeCell ref="A19:Q19"/>
    <mergeCell ref="A21:Q21"/>
    <mergeCell ref="A20:E20"/>
    <mergeCell ref="F20:P20"/>
    <mergeCell ref="A30:E30"/>
    <mergeCell ref="F30:P30"/>
    <mergeCell ref="A31:Q31"/>
    <mergeCell ref="B32:Q32"/>
    <mergeCell ref="A26:Q26"/>
    <mergeCell ref="A27:Q27"/>
    <mergeCell ref="B28:Q28"/>
    <mergeCell ref="A29:Q29"/>
    <mergeCell ref="A34:Q34"/>
    <mergeCell ref="B35:Q35"/>
    <mergeCell ref="A39:Q39"/>
    <mergeCell ref="A40:E40"/>
    <mergeCell ref="F40:P40"/>
    <mergeCell ref="A33:Q33"/>
    <mergeCell ref="A49:Q49"/>
    <mergeCell ref="B51:Q51"/>
    <mergeCell ref="A52:Q52"/>
    <mergeCell ref="A53:Q53"/>
    <mergeCell ref="A41:Q41"/>
    <mergeCell ref="A44:Q44"/>
    <mergeCell ref="B42:Q42"/>
    <mergeCell ref="A43:Q43"/>
    <mergeCell ref="A69:Q69"/>
    <mergeCell ref="A56:Q56"/>
    <mergeCell ref="A63:Q63"/>
    <mergeCell ref="A62:E62"/>
    <mergeCell ref="A47:Q47"/>
    <mergeCell ref="B45:Q45"/>
    <mergeCell ref="A46:Q46"/>
    <mergeCell ref="F62:P62"/>
    <mergeCell ref="B48:Q48"/>
    <mergeCell ref="A50:Q50"/>
    <mergeCell ref="A73:Q73"/>
    <mergeCell ref="A71:Q71"/>
    <mergeCell ref="A72:E72"/>
    <mergeCell ref="F72:P72"/>
    <mergeCell ref="B54:Q54"/>
    <mergeCell ref="A55:Q55"/>
    <mergeCell ref="B57:Q57"/>
    <mergeCell ref="A61:Q61"/>
    <mergeCell ref="A70:Q70"/>
    <mergeCell ref="B68:Q68"/>
    <mergeCell ref="A75:Q75"/>
    <mergeCell ref="A76:E76"/>
    <mergeCell ref="F76:P76"/>
    <mergeCell ref="A77:Q77"/>
    <mergeCell ref="B74:Q74"/>
    <mergeCell ref="B64:Q64"/>
    <mergeCell ref="A65:Q65"/>
    <mergeCell ref="A67:Q67"/>
    <mergeCell ref="A66:E66"/>
    <mergeCell ref="F66:P66"/>
    <mergeCell ref="A81:Q81"/>
    <mergeCell ref="A83:Q83"/>
    <mergeCell ref="B82:Q82"/>
    <mergeCell ref="A84:Q84"/>
    <mergeCell ref="B78:Q78"/>
    <mergeCell ref="A79:Q79"/>
    <mergeCell ref="A80:E80"/>
    <mergeCell ref="F80:P80"/>
    <mergeCell ref="A91:Q91"/>
    <mergeCell ref="A90:E90"/>
    <mergeCell ref="F90:P90"/>
    <mergeCell ref="B92:Q92"/>
    <mergeCell ref="B85:Q85"/>
    <mergeCell ref="A86:Q86"/>
    <mergeCell ref="A89:Q89"/>
    <mergeCell ref="A87:Q87"/>
    <mergeCell ref="B88:Q88"/>
    <mergeCell ref="A96:Q96"/>
    <mergeCell ref="A103:Q103"/>
    <mergeCell ref="B105:Q105"/>
    <mergeCell ref="A106:Q106"/>
    <mergeCell ref="A93:E93"/>
    <mergeCell ref="F93:P93"/>
    <mergeCell ref="A94:Q94"/>
    <mergeCell ref="B95:Q95"/>
    <mergeCell ref="A107:Q107"/>
    <mergeCell ref="A98:Q98"/>
    <mergeCell ref="A97:E97"/>
    <mergeCell ref="F97:P97"/>
    <mergeCell ref="A101:Q101"/>
    <mergeCell ref="B99:Q99"/>
    <mergeCell ref="A100:Q100"/>
    <mergeCell ref="B108:Q108"/>
    <mergeCell ref="A7:Q7"/>
    <mergeCell ref="A37:Q37"/>
    <mergeCell ref="B38:Q38"/>
    <mergeCell ref="A36:Q36"/>
    <mergeCell ref="A58:Q58"/>
    <mergeCell ref="A59:Q59"/>
    <mergeCell ref="B60:Q60"/>
    <mergeCell ref="B102:Q102"/>
    <mergeCell ref="A104:Q10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E3" sqref="E3:L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12.00390625" style="0" customWidth="1"/>
    <col min="4" max="4" width="7.140625" style="0" customWidth="1"/>
    <col min="5" max="5" width="0.5625" style="0" customWidth="1"/>
    <col min="6" max="6" width="8.28125" style="0" customWidth="1"/>
    <col min="7" max="7" width="1.7109375" style="0" customWidth="1"/>
    <col min="8" max="8" width="13.7109375" style="0" customWidth="1"/>
    <col min="9" max="9" width="5.00390625" style="0" customWidth="1"/>
    <col min="10" max="10" width="7.28125" style="0" customWidth="1"/>
    <col min="11" max="11" width="6.28125" style="0" customWidth="1"/>
    <col min="12" max="12" width="9.421875" style="0" customWidth="1"/>
    <col min="13" max="13" width="7.7109375" style="0" customWidth="1"/>
    <col min="14" max="14" width="5.28125" style="0" customWidth="1"/>
    <col min="15" max="15" width="8.8515625" style="0" customWidth="1"/>
    <col min="16" max="16" width="8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1"/>
      <c r="Q1" s="60"/>
    </row>
    <row r="2" spans="1:17" ht="13.5" thickBo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60"/>
    </row>
    <row r="3" spans="1:17" ht="13.5" thickBot="1">
      <c r="A3" s="413" t="s">
        <v>635</v>
      </c>
      <c r="B3" s="414"/>
      <c r="C3" s="414"/>
      <c r="D3" s="415"/>
      <c r="E3" s="418"/>
      <c r="F3" s="419"/>
      <c r="G3" s="419"/>
      <c r="H3" s="419"/>
      <c r="I3" s="419"/>
      <c r="J3" s="419"/>
      <c r="K3" s="419"/>
      <c r="L3" s="420"/>
      <c r="M3" s="416" t="s">
        <v>483</v>
      </c>
      <c r="N3" s="417"/>
      <c r="O3" s="414" t="s">
        <v>707</v>
      </c>
      <c r="P3" s="415"/>
      <c r="Q3" s="60"/>
    </row>
    <row r="4" spans="1:17" s="1" customFormat="1" ht="12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60"/>
    </row>
    <row r="5" spans="1:17" s="35" customFormat="1" ht="11.25" customHeigh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60"/>
    </row>
    <row r="6" spans="1:19" s="42" customFormat="1" ht="11.25" customHeight="1">
      <c r="A6" s="401" t="s">
        <v>981</v>
      </c>
      <c r="B6" s="402"/>
      <c r="C6" s="402"/>
      <c r="D6" s="402"/>
      <c r="E6" s="406"/>
      <c r="F6" s="457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60"/>
      <c r="R6" s="36"/>
      <c r="S6" s="36"/>
    </row>
    <row r="7" spans="1:17" s="3" customFormat="1" ht="13.5" customHeight="1">
      <c r="A7" s="24" t="s">
        <v>479</v>
      </c>
      <c r="B7" s="404" t="s">
        <v>1009</v>
      </c>
      <c r="C7" s="435"/>
      <c r="D7" s="435"/>
      <c r="E7" s="435"/>
      <c r="F7" s="435"/>
      <c r="G7" s="435"/>
      <c r="H7" s="435"/>
      <c r="I7" s="435"/>
      <c r="J7" s="441" t="s">
        <v>492</v>
      </c>
      <c r="K7" s="401"/>
      <c r="L7" s="106" t="s">
        <v>1012</v>
      </c>
      <c r="M7" s="57" t="s">
        <v>619</v>
      </c>
      <c r="N7" s="403" t="s">
        <v>761</v>
      </c>
      <c r="O7" s="403"/>
      <c r="P7" s="404"/>
      <c r="Q7" s="60"/>
    </row>
    <row r="8" spans="1:17" s="3" customFormat="1" ht="13.5" customHeight="1">
      <c r="A8" s="24" t="s">
        <v>490</v>
      </c>
      <c r="B8" s="459" t="s">
        <v>758</v>
      </c>
      <c r="C8" s="460"/>
      <c r="D8" s="461" t="s">
        <v>492</v>
      </c>
      <c r="E8" s="462"/>
      <c r="F8" s="459" t="s">
        <v>1012</v>
      </c>
      <c r="G8" s="459"/>
      <c r="H8" s="460"/>
      <c r="I8" s="24" t="s">
        <v>477</v>
      </c>
      <c r="J8" s="107" t="s">
        <v>712</v>
      </c>
      <c r="K8" s="24" t="s">
        <v>478</v>
      </c>
      <c r="L8" s="107" t="s">
        <v>712</v>
      </c>
      <c r="M8" s="461" t="s">
        <v>494</v>
      </c>
      <c r="N8" s="462"/>
      <c r="O8" s="463" t="s">
        <v>712</v>
      </c>
      <c r="P8" s="464"/>
      <c r="Q8" s="60"/>
    </row>
    <row r="9" spans="1:17" s="3" customFormat="1" ht="13.5" customHeight="1">
      <c r="A9" s="24" t="s">
        <v>627</v>
      </c>
      <c r="B9" s="459" t="s">
        <v>1010</v>
      </c>
      <c r="C9" s="459"/>
      <c r="D9" s="459"/>
      <c r="E9" s="459"/>
      <c r="F9" s="459"/>
      <c r="G9" s="459"/>
      <c r="H9" s="459"/>
      <c r="I9" s="459"/>
      <c r="J9" s="460"/>
      <c r="K9" s="465" t="s">
        <v>493</v>
      </c>
      <c r="L9" s="466"/>
      <c r="M9" s="403" t="s">
        <v>720</v>
      </c>
      <c r="N9" s="403"/>
      <c r="O9" s="403"/>
      <c r="P9" s="404"/>
      <c r="Q9" s="43"/>
    </row>
    <row r="10" spans="1:17" s="3" customFormat="1" ht="13.5" customHeight="1">
      <c r="A10" s="24" t="s">
        <v>491</v>
      </c>
      <c r="B10" s="403" t="s">
        <v>1011</v>
      </c>
      <c r="C10" s="403"/>
      <c r="D10" s="403"/>
      <c r="E10" s="403"/>
      <c r="F10" s="403"/>
      <c r="G10" s="403"/>
      <c r="H10" s="403"/>
      <c r="I10" s="401" t="s">
        <v>628</v>
      </c>
      <c r="J10" s="403"/>
      <c r="K10" s="403"/>
      <c r="L10" s="103">
        <v>100</v>
      </c>
      <c r="M10" s="401" t="s">
        <v>620</v>
      </c>
      <c r="N10" s="402"/>
      <c r="O10" s="403" t="s">
        <v>772</v>
      </c>
      <c r="P10" s="404"/>
      <c r="Q10" s="43"/>
    </row>
    <row r="11" spans="1:18" ht="12.75">
      <c r="A11" s="401" t="s">
        <v>622</v>
      </c>
      <c r="B11" s="402"/>
      <c r="C11" s="108">
        <v>0</v>
      </c>
      <c r="D11" s="441" t="s">
        <v>626</v>
      </c>
      <c r="E11" s="441"/>
      <c r="F11" s="441"/>
      <c r="G11" s="401"/>
      <c r="H11" s="467">
        <v>0</v>
      </c>
      <c r="I11" s="468"/>
      <c r="J11" s="401" t="s">
        <v>624</v>
      </c>
      <c r="K11" s="402"/>
      <c r="L11" s="467">
        <v>0</v>
      </c>
      <c r="M11" s="468"/>
      <c r="N11" s="104" t="s">
        <v>625</v>
      </c>
      <c r="O11" s="467">
        <v>0</v>
      </c>
      <c r="P11" s="468"/>
      <c r="Q11" s="43"/>
      <c r="R11" s="3"/>
    </row>
    <row r="12" spans="1:16" ht="12.75">
      <c r="A12" s="428"/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</row>
    <row r="13" spans="1:19" s="42" customFormat="1" ht="11.25" customHeight="1">
      <c r="A13" s="401" t="s">
        <v>159</v>
      </c>
      <c r="B13" s="402"/>
      <c r="C13" s="402"/>
      <c r="D13" s="402"/>
      <c r="E13" s="406"/>
      <c r="F13" s="457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60"/>
      <c r="R13" s="36"/>
      <c r="S13" s="36"/>
    </row>
    <row r="14" spans="1:17" s="3" customFormat="1" ht="13.5" customHeight="1">
      <c r="A14" s="24" t="s">
        <v>479</v>
      </c>
      <c r="B14" s="404" t="s">
        <v>180</v>
      </c>
      <c r="C14" s="435"/>
      <c r="D14" s="435"/>
      <c r="E14" s="435"/>
      <c r="F14" s="435"/>
      <c r="G14" s="435"/>
      <c r="H14" s="435"/>
      <c r="I14" s="435"/>
      <c r="J14" s="441" t="s">
        <v>492</v>
      </c>
      <c r="K14" s="401"/>
      <c r="L14" s="106" t="s">
        <v>1012</v>
      </c>
      <c r="M14" s="57" t="s">
        <v>619</v>
      </c>
      <c r="N14" s="403" t="s">
        <v>761</v>
      </c>
      <c r="O14" s="403"/>
      <c r="P14" s="404"/>
      <c r="Q14" s="60"/>
    </row>
    <row r="15" spans="1:17" s="3" customFormat="1" ht="13.5" customHeight="1">
      <c r="A15" s="24" t="s">
        <v>490</v>
      </c>
      <c r="B15" s="459" t="s">
        <v>755</v>
      </c>
      <c r="C15" s="460"/>
      <c r="D15" s="461" t="s">
        <v>492</v>
      </c>
      <c r="E15" s="462"/>
      <c r="F15" s="459" t="s">
        <v>1012</v>
      </c>
      <c r="G15" s="459"/>
      <c r="H15" s="460"/>
      <c r="I15" s="24" t="s">
        <v>477</v>
      </c>
      <c r="J15" s="107" t="s">
        <v>712</v>
      </c>
      <c r="K15" s="24" t="s">
        <v>478</v>
      </c>
      <c r="L15" s="107" t="s">
        <v>712</v>
      </c>
      <c r="M15" s="461" t="s">
        <v>494</v>
      </c>
      <c r="N15" s="462"/>
      <c r="O15" s="463" t="s">
        <v>712</v>
      </c>
      <c r="P15" s="464"/>
      <c r="Q15" s="60"/>
    </row>
    <row r="16" spans="1:17" s="3" customFormat="1" ht="13.5" customHeight="1">
      <c r="A16" s="24" t="s">
        <v>627</v>
      </c>
      <c r="B16" s="459" t="s">
        <v>1010</v>
      </c>
      <c r="C16" s="459"/>
      <c r="D16" s="459"/>
      <c r="E16" s="459"/>
      <c r="F16" s="459"/>
      <c r="G16" s="459"/>
      <c r="H16" s="459"/>
      <c r="I16" s="459"/>
      <c r="J16" s="460"/>
      <c r="K16" s="465" t="s">
        <v>493</v>
      </c>
      <c r="L16" s="466"/>
      <c r="M16" s="403" t="s">
        <v>720</v>
      </c>
      <c r="N16" s="403"/>
      <c r="O16" s="403"/>
      <c r="P16" s="404"/>
      <c r="Q16" s="43"/>
    </row>
    <row r="17" spans="1:17" s="3" customFormat="1" ht="13.5" customHeight="1">
      <c r="A17" s="24" t="s">
        <v>491</v>
      </c>
      <c r="B17" s="403" t="s">
        <v>181</v>
      </c>
      <c r="C17" s="403"/>
      <c r="D17" s="403"/>
      <c r="E17" s="403"/>
      <c r="F17" s="403"/>
      <c r="G17" s="403"/>
      <c r="H17" s="403"/>
      <c r="I17" s="401" t="s">
        <v>628</v>
      </c>
      <c r="J17" s="403"/>
      <c r="K17" s="403"/>
      <c r="L17" s="103">
        <v>4000</v>
      </c>
      <c r="M17" s="401" t="s">
        <v>620</v>
      </c>
      <c r="N17" s="402"/>
      <c r="O17" s="403" t="s">
        <v>760</v>
      </c>
      <c r="P17" s="404"/>
      <c r="Q17" s="43"/>
    </row>
    <row r="18" spans="1:18" ht="12.75">
      <c r="A18" s="401" t="s">
        <v>622</v>
      </c>
      <c r="B18" s="402"/>
      <c r="C18" s="108">
        <v>5750</v>
      </c>
      <c r="D18" s="441" t="s">
        <v>626</v>
      </c>
      <c r="E18" s="441"/>
      <c r="F18" s="441"/>
      <c r="G18" s="401"/>
      <c r="H18" s="467">
        <v>5750</v>
      </c>
      <c r="I18" s="468"/>
      <c r="J18" s="401" t="s">
        <v>624</v>
      </c>
      <c r="K18" s="402"/>
      <c r="L18" s="467">
        <v>5750</v>
      </c>
      <c r="M18" s="468"/>
      <c r="N18" s="104" t="s">
        <v>625</v>
      </c>
      <c r="O18" s="467">
        <v>0</v>
      </c>
      <c r="P18" s="468"/>
      <c r="Q18" s="43"/>
      <c r="R18" s="3"/>
    </row>
    <row r="19" spans="1:18" ht="12.75">
      <c r="A19" s="198"/>
      <c r="B19" s="198"/>
      <c r="C19" s="202"/>
      <c r="D19" s="198"/>
      <c r="E19" s="198"/>
      <c r="F19" s="198"/>
      <c r="G19" s="198"/>
      <c r="H19" s="203"/>
      <c r="I19" s="203"/>
      <c r="J19" s="198"/>
      <c r="K19" s="198"/>
      <c r="L19" s="203"/>
      <c r="M19" s="203"/>
      <c r="N19" s="198"/>
      <c r="O19" s="203"/>
      <c r="P19" s="203"/>
      <c r="Q19" s="43"/>
      <c r="R19" s="3"/>
    </row>
    <row r="20" spans="1:17" s="3" customFormat="1" ht="13.5" customHeight="1">
      <c r="A20" s="24" t="s">
        <v>479</v>
      </c>
      <c r="B20" s="404" t="s">
        <v>182</v>
      </c>
      <c r="C20" s="435"/>
      <c r="D20" s="435"/>
      <c r="E20" s="435"/>
      <c r="F20" s="435"/>
      <c r="G20" s="435"/>
      <c r="H20" s="435"/>
      <c r="I20" s="435"/>
      <c r="J20" s="441" t="s">
        <v>492</v>
      </c>
      <c r="K20" s="401"/>
      <c r="L20" s="106" t="s">
        <v>1099</v>
      </c>
      <c r="M20" s="57" t="s">
        <v>619</v>
      </c>
      <c r="N20" s="403" t="s">
        <v>718</v>
      </c>
      <c r="O20" s="403"/>
      <c r="P20" s="404"/>
      <c r="Q20" s="60"/>
    </row>
    <row r="21" spans="1:17" s="3" customFormat="1" ht="13.5" customHeight="1">
      <c r="A21" s="24" t="s">
        <v>490</v>
      </c>
      <c r="B21" s="459" t="s">
        <v>758</v>
      </c>
      <c r="C21" s="460"/>
      <c r="D21" s="461" t="s">
        <v>492</v>
      </c>
      <c r="E21" s="462"/>
      <c r="F21" s="459" t="s">
        <v>1099</v>
      </c>
      <c r="G21" s="459"/>
      <c r="H21" s="460"/>
      <c r="I21" s="24" t="s">
        <v>477</v>
      </c>
      <c r="J21" s="107">
        <v>41224</v>
      </c>
      <c r="K21" s="24" t="s">
        <v>478</v>
      </c>
      <c r="L21" s="107">
        <v>41592</v>
      </c>
      <c r="M21" s="461" t="s">
        <v>494</v>
      </c>
      <c r="N21" s="462"/>
      <c r="O21" s="463" t="s">
        <v>712</v>
      </c>
      <c r="P21" s="464"/>
      <c r="Q21" s="60"/>
    </row>
    <row r="22" spans="1:17" s="3" customFormat="1" ht="13.5" customHeight="1">
      <c r="A22" s="24" t="s">
        <v>627</v>
      </c>
      <c r="B22" s="459" t="s">
        <v>183</v>
      </c>
      <c r="C22" s="459"/>
      <c r="D22" s="459"/>
      <c r="E22" s="459"/>
      <c r="F22" s="459"/>
      <c r="G22" s="459"/>
      <c r="H22" s="459"/>
      <c r="I22" s="459"/>
      <c r="J22" s="460"/>
      <c r="K22" s="465" t="s">
        <v>493</v>
      </c>
      <c r="L22" s="466"/>
      <c r="M22" s="403" t="s">
        <v>720</v>
      </c>
      <c r="N22" s="403"/>
      <c r="O22" s="403"/>
      <c r="P22" s="404"/>
      <c r="Q22" s="43"/>
    </row>
    <row r="23" spans="1:17" s="3" customFormat="1" ht="13.5" customHeight="1">
      <c r="A23" s="24" t="s">
        <v>491</v>
      </c>
      <c r="B23" s="403" t="s">
        <v>184</v>
      </c>
      <c r="C23" s="403"/>
      <c r="D23" s="403"/>
      <c r="E23" s="403"/>
      <c r="F23" s="403"/>
      <c r="G23" s="403"/>
      <c r="H23" s="403"/>
      <c r="I23" s="401" t="s">
        <v>628</v>
      </c>
      <c r="J23" s="403"/>
      <c r="K23" s="403"/>
      <c r="L23" s="103">
        <v>300</v>
      </c>
      <c r="M23" s="401" t="s">
        <v>620</v>
      </c>
      <c r="N23" s="402"/>
      <c r="O23" s="403" t="s">
        <v>760</v>
      </c>
      <c r="P23" s="404"/>
      <c r="Q23" s="43"/>
    </row>
    <row r="24" spans="1:18" ht="12.75">
      <c r="A24" s="401" t="s">
        <v>622</v>
      </c>
      <c r="B24" s="402"/>
      <c r="C24" s="108">
        <v>50000</v>
      </c>
      <c r="D24" s="441" t="s">
        <v>626</v>
      </c>
      <c r="E24" s="441"/>
      <c r="F24" s="441"/>
      <c r="G24" s="401"/>
      <c r="H24" s="467">
        <v>50000</v>
      </c>
      <c r="I24" s="468"/>
      <c r="J24" s="401" t="s">
        <v>624</v>
      </c>
      <c r="K24" s="402"/>
      <c r="L24" s="467">
        <v>50000</v>
      </c>
      <c r="M24" s="468"/>
      <c r="N24" s="104" t="s">
        <v>625</v>
      </c>
      <c r="O24" s="467">
        <v>0</v>
      </c>
      <c r="P24" s="468"/>
      <c r="Q24" s="43"/>
      <c r="R24" s="3"/>
    </row>
    <row r="25" spans="1:16" ht="12.75">
      <c r="A25" s="428"/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</row>
    <row r="26" spans="1:19" s="42" customFormat="1" ht="11.25" customHeight="1">
      <c r="A26" s="401" t="s">
        <v>1089</v>
      </c>
      <c r="B26" s="402"/>
      <c r="C26" s="402"/>
      <c r="D26" s="402"/>
      <c r="E26" s="406"/>
      <c r="F26" s="457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60"/>
      <c r="R26" s="36"/>
      <c r="S26" s="36"/>
    </row>
    <row r="27" spans="1:17" s="3" customFormat="1" ht="13.5" customHeight="1">
      <c r="A27" s="24" t="s">
        <v>479</v>
      </c>
      <c r="B27" s="404" t="s">
        <v>1097</v>
      </c>
      <c r="C27" s="435"/>
      <c r="D27" s="435"/>
      <c r="E27" s="435"/>
      <c r="F27" s="435"/>
      <c r="G27" s="435"/>
      <c r="H27" s="435"/>
      <c r="I27" s="435"/>
      <c r="J27" s="441" t="s">
        <v>492</v>
      </c>
      <c r="K27" s="401"/>
      <c r="L27" s="106" t="s">
        <v>1099</v>
      </c>
      <c r="M27" s="57" t="s">
        <v>619</v>
      </c>
      <c r="N27" s="403" t="s">
        <v>712</v>
      </c>
      <c r="O27" s="403"/>
      <c r="P27" s="404"/>
      <c r="Q27" s="60"/>
    </row>
    <row r="28" spans="1:17" s="3" customFormat="1" ht="13.5" customHeight="1">
      <c r="A28" s="24" t="s">
        <v>490</v>
      </c>
      <c r="B28" s="459" t="s">
        <v>1098</v>
      </c>
      <c r="C28" s="460"/>
      <c r="D28" s="461" t="s">
        <v>492</v>
      </c>
      <c r="E28" s="462"/>
      <c r="F28" s="459" t="s">
        <v>1099</v>
      </c>
      <c r="G28" s="459"/>
      <c r="H28" s="460"/>
      <c r="I28" s="24" t="s">
        <v>477</v>
      </c>
      <c r="J28" s="107" t="s">
        <v>712</v>
      </c>
      <c r="K28" s="24" t="s">
        <v>478</v>
      </c>
      <c r="L28" s="107" t="s">
        <v>712</v>
      </c>
      <c r="M28" s="461" t="s">
        <v>494</v>
      </c>
      <c r="N28" s="462"/>
      <c r="O28" s="463" t="s">
        <v>712</v>
      </c>
      <c r="P28" s="464"/>
      <c r="Q28" s="60"/>
    </row>
    <row r="29" spans="1:17" s="3" customFormat="1" ht="13.5" customHeight="1">
      <c r="A29" s="24" t="s">
        <v>627</v>
      </c>
      <c r="B29" s="459" t="s">
        <v>1010</v>
      </c>
      <c r="C29" s="459"/>
      <c r="D29" s="459"/>
      <c r="E29" s="459"/>
      <c r="F29" s="459"/>
      <c r="G29" s="459"/>
      <c r="H29" s="459"/>
      <c r="I29" s="459"/>
      <c r="J29" s="460"/>
      <c r="K29" s="465" t="s">
        <v>493</v>
      </c>
      <c r="L29" s="466"/>
      <c r="M29" s="403" t="s">
        <v>720</v>
      </c>
      <c r="N29" s="403"/>
      <c r="O29" s="403"/>
      <c r="P29" s="404"/>
      <c r="Q29" s="43"/>
    </row>
    <row r="30" spans="1:17" s="3" customFormat="1" ht="13.5" customHeight="1">
      <c r="A30" s="24" t="s">
        <v>491</v>
      </c>
      <c r="B30" s="403" t="s">
        <v>1011</v>
      </c>
      <c r="C30" s="403"/>
      <c r="D30" s="403"/>
      <c r="E30" s="403"/>
      <c r="F30" s="403"/>
      <c r="G30" s="403"/>
      <c r="H30" s="403"/>
      <c r="I30" s="401" t="s">
        <v>628</v>
      </c>
      <c r="J30" s="403"/>
      <c r="K30" s="403"/>
      <c r="L30" s="103" t="s">
        <v>712</v>
      </c>
      <c r="M30" s="401" t="s">
        <v>620</v>
      </c>
      <c r="N30" s="402"/>
      <c r="O30" s="403" t="s">
        <v>712</v>
      </c>
      <c r="P30" s="404"/>
      <c r="Q30" s="43"/>
    </row>
    <row r="31" spans="1:18" ht="12.75">
      <c r="A31" s="401" t="s">
        <v>622</v>
      </c>
      <c r="B31" s="402"/>
      <c r="C31" s="108">
        <v>0</v>
      </c>
      <c r="D31" s="441" t="s">
        <v>626</v>
      </c>
      <c r="E31" s="441"/>
      <c r="F31" s="441"/>
      <c r="G31" s="401"/>
      <c r="H31" s="467">
        <v>0</v>
      </c>
      <c r="I31" s="468"/>
      <c r="J31" s="401" t="s">
        <v>624</v>
      </c>
      <c r="K31" s="402"/>
      <c r="L31" s="467">
        <v>0</v>
      </c>
      <c r="M31" s="468"/>
      <c r="N31" s="104" t="s">
        <v>625</v>
      </c>
      <c r="O31" s="467">
        <v>0</v>
      </c>
      <c r="P31" s="468"/>
      <c r="Q31" s="43"/>
      <c r="R31" s="3"/>
    </row>
    <row r="32" spans="1:16" ht="12.75">
      <c r="A32" s="428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</row>
    <row r="33" spans="1:19" s="42" customFormat="1" ht="11.25" customHeight="1">
      <c r="A33" s="401" t="s">
        <v>578</v>
      </c>
      <c r="B33" s="402"/>
      <c r="C33" s="402"/>
      <c r="D33" s="402"/>
      <c r="E33" s="406"/>
      <c r="F33" s="457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60"/>
      <c r="R33" s="36"/>
      <c r="S33" s="36"/>
    </row>
    <row r="34" spans="1:17" s="3" customFormat="1" ht="13.5" customHeight="1">
      <c r="A34" s="24" t="s">
        <v>479</v>
      </c>
      <c r="B34" s="404" t="s">
        <v>147</v>
      </c>
      <c r="C34" s="435"/>
      <c r="D34" s="435"/>
      <c r="E34" s="435"/>
      <c r="F34" s="435"/>
      <c r="G34" s="435"/>
      <c r="H34" s="435"/>
      <c r="I34" s="435"/>
      <c r="J34" s="441" t="s">
        <v>492</v>
      </c>
      <c r="K34" s="401"/>
      <c r="L34" s="106" t="s">
        <v>1012</v>
      </c>
      <c r="M34" s="57" t="s">
        <v>619</v>
      </c>
      <c r="N34" s="403" t="s">
        <v>761</v>
      </c>
      <c r="O34" s="403"/>
      <c r="P34" s="404"/>
      <c r="Q34" s="60"/>
    </row>
    <row r="35" spans="1:17" s="3" customFormat="1" ht="13.5" customHeight="1">
      <c r="A35" s="24" t="s">
        <v>490</v>
      </c>
      <c r="B35" s="459" t="s">
        <v>758</v>
      </c>
      <c r="C35" s="460"/>
      <c r="D35" s="461" t="s">
        <v>492</v>
      </c>
      <c r="E35" s="462"/>
      <c r="F35" s="459" t="s">
        <v>1012</v>
      </c>
      <c r="G35" s="459"/>
      <c r="H35" s="460"/>
      <c r="I35" s="24" t="s">
        <v>477</v>
      </c>
      <c r="J35" s="107" t="s">
        <v>712</v>
      </c>
      <c r="K35" s="24" t="s">
        <v>478</v>
      </c>
      <c r="L35" s="107" t="s">
        <v>712</v>
      </c>
      <c r="M35" s="461" t="s">
        <v>494</v>
      </c>
      <c r="N35" s="462"/>
      <c r="O35" s="463" t="s">
        <v>712</v>
      </c>
      <c r="P35" s="464"/>
      <c r="Q35" s="60"/>
    </row>
    <row r="36" spans="1:17" s="3" customFormat="1" ht="13.5" customHeight="1">
      <c r="A36" s="24" t="s">
        <v>627</v>
      </c>
      <c r="B36" s="459" t="s">
        <v>1010</v>
      </c>
      <c r="C36" s="459"/>
      <c r="D36" s="459"/>
      <c r="E36" s="459"/>
      <c r="F36" s="459"/>
      <c r="G36" s="459"/>
      <c r="H36" s="459"/>
      <c r="I36" s="459"/>
      <c r="J36" s="460"/>
      <c r="K36" s="465" t="s">
        <v>493</v>
      </c>
      <c r="L36" s="466"/>
      <c r="M36" s="403" t="s">
        <v>720</v>
      </c>
      <c r="N36" s="403"/>
      <c r="O36" s="403"/>
      <c r="P36" s="404"/>
      <c r="Q36" s="43"/>
    </row>
    <row r="37" spans="1:17" s="3" customFormat="1" ht="13.5" customHeight="1">
      <c r="A37" s="24" t="s">
        <v>491</v>
      </c>
      <c r="B37" s="403" t="s">
        <v>148</v>
      </c>
      <c r="C37" s="403"/>
      <c r="D37" s="403"/>
      <c r="E37" s="403"/>
      <c r="F37" s="403"/>
      <c r="G37" s="403"/>
      <c r="H37" s="403"/>
      <c r="I37" s="401" t="s">
        <v>628</v>
      </c>
      <c r="J37" s="403"/>
      <c r="K37" s="403"/>
      <c r="L37" s="103">
        <v>320000</v>
      </c>
      <c r="M37" s="401" t="s">
        <v>620</v>
      </c>
      <c r="N37" s="402"/>
      <c r="O37" s="403" t="s">
        <v>835</v>
      </c>
      <c r="P37" s="404"/>
      <c r="Q37" s="43"/>
    </row>
    <row r="38" spans="1:18" ht="12.75">
      <c r="A38" s="401" t="s">
        <v>622</v>
      </c>
      <c r="B38" s="402"/>
      <c r="C38" s="108">
        <v>0</v>
      </c>
      <c r="D38" s="441" t="s">
        <v>626</v>
      </c>
      <c r="E38" s="441"/>
      <c r="F38" s="441"/>
      <c r="G38" s="401"/>
      <c r="H38" s="467">
        <v>0</v>
      </c>
      <c r="I38" s="468"/>
      <c r="J38" s="401" t="s">
        <v>624</v>
      </c>
      <c r="K38" s="402"/>
      <c r="L38" s="467">
        <v>0</v>
      </c>
      <c r="M38" s="468"/>
      <c r="N38" s="104" t="s">
        <v>625</v>
      </c>
      <c r="O38" s="467">
        <v>0</v>
      </c>
      <c r="P38" s="468"/>
      <c r="Q38" s="43"/>
      <c r="R38" s="3"/>
    </row>
    <row r="39" spans="1:16" ht="12.75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</row>
    <row r="40" spans="1:19" s="42" customFormat="1" ht="11.25" customHeight="1">
      <c r="A40" s="401" t="s">
        <v>6</v>
      </c>
      <c r="B40" s="402"/>
      <c r="C40" s="402"/>
      <c r="D40" s="402"/>
      <c r="E40" s="406"/>
      <c r="F40" s="457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60"/>
      <c r="R40" s="36"/>
      <c r="S40" s="36"/>
    </row>
    <row r="41" spans="1:17" s="3" customFormat="1" ht="13.5" customHeight="1">
      <c r="A41" s="24" t="s">
        <v>479</v>
      </c>
      <c r="B41" s="404" t="s">
        <v>12</v>
      </c>
      <c r="C41" s="435"/>
      <c r="D41" s="435"/>
      <c r="E41" s="435"/>
      <c r="F41" s="435"/>
      <c r="G41" s="435"/>
      <c r="H41" s="435"/>
      <c r="I41" s="435"/>
      <c r="J41" s="441" t="s">
        <v>492</v>
      </c>
      <c r="K41" s="401"/>
      <c r="L41" s="106" t="s">
        <v>1099</v>
      </c>
      <c r="M41" s="57" t="s">
        <v>619</v>
      </c>
      <c r="N41" s="403" t="s">
        <v>761</v>
      </c>
      <c r="O41" s="403"/>
      <c r="P41" s="404"/>
      <c r="Q41" s="60"/>
    </row>
    <row r="42" spans="1:17" s="3" customFormat="1" ht="13.5" customHeight="1">
      <c r="A42" s="24" t="s">
        <v>490</v>
      </c>
      <c r="B42" s="459" t="s">
        <v>758</v>
      </c>
      <c r="C42" s="460"/>
      <c r="D42" s="461" t="s">
        <v>492</v>
      </c>
      <c r="E42" s="462"/>
      <c r="F42" s="459" t="s">
        <v>1099</v>
      </c>
      <c r="G42" s="459"/>
      <c r="H42" s="460"/>
      <c r="I42" s="24" t="s">
        <v>477</v>
      </c>
      <c r="J42" s="107" t="s">
        <v>712</v>
      </c>
      <c r="K42" s="24" t="s">
        <v>478</v>
      </c>
      <c r="L42" s="107" t="s">
        <v>712</v>
      </c>
      <c r="M42" s="461" t="s">
        <v>494</v>
      </c>
      <c r="N42" s="462"/>
      <c r="O42" s="463" t="s">
        <v>712</v>
      </c>
      <c r="P42" s="464"/>
      <c r="Q42" s="60"/>
    </row>
    <row r="43" spans="1:17" s="3" customFormat="1" ht="13.5" customHeight="1">
      <c r="A43" s="24" t="s">
        <v>627</v>
      </c>
      <c r="B43" s="459" t="s">
        <v>1010</v>
      </c>
      <c r="C43" s="459"/>
      <c r="D43" s="459"/>
      <c r="E43" s="459"/>
      <c r="F43" s="459"/>
      <c r="G43" s="459"/>
      <c r="H43" s="459"/>
      <c r="I43" s="459"/>
      <c r="J43" s="460"/>
      <c r="K43" s="465" t="s">
        <v>493</v>
      </c>
      <c r="L43" s="466"/>
      <c r="M43" s="403" t="s">
        <v>720</v>
      </c>
      <c r="N43" s="403"/>
      <c r="O43" s="403"/>
      <c r="P43" s="404"/>
      <c r="Q43" s="43"/>
    </row>
    <row r="44" spans="1:17" s="3" customFormat="1" ht="13.5" customHeight="1">
      <c r="A44" s="24" t="s">
        <v>491</v>
      </c>
      <c r="B44" s="403" t="s">
        <v>712</v>
      </c>
      <c r="C44" s="403"/>
      <c r="D44" s="403"/>
      <c r="E44" s="403"/>
      <c r="F44" s="403"/>
      <c r="G44" s="403"/>
      <c r="H44" s="403"/>
      <c r="I44" s="401" t="s">
        <v>628</v>
      </c>
      <c r="J44" s="403"/>
      <c r="K44" s="403"/>
      <c r="L44" s="103">
        <v>2850</v>
      </c>
      <c r="M44" s="401" t="s">
        <v>620</v>
      </c>
      <c r="N44" s="402"/>
      <c r="O44" s="403" t="s">
        <v>835</v>
      </c>
      <c r="P44" s="404"/>
      <c r="Q44" s="43"/>
    </row>
    <row r="45" spans="1:18" ht="12.75">
      <c r="A45" s="401" t="s">
        <v>622</v>
      </c>
      <c r="B45" s="402"/>
      <c r="C45" s="108">
        <v>37395</v>
      </c>
      <c r="D45" s="441" t="s">
        <v>626</v>
      </c>
      <c r="E45" s="441"/>
      <c r="F45" s="441"/>
      <c r="G45" s="401"/>
      <c r="H45" s="467">
        <v>0</v>
      </c>
      <c r="I45" s="468"/>
      <c r="J45" s="401" t="s">
        <v>624</v>
      </c>
      <c r="K45" s="402"/>
      <c r="L45" s="467">
        <v>0</v>
      </c>
      <c r="M45" s="468"/>
      <c r="N45" s="104" t="s">
        <v>625</v>
      </c>
      <c r="O45" s="467">
        <v>37395</v>
      </c>
      <c r="P45" s="468"/>
      <c r="Q45" s="43"/>
      <c r="R45" s="3"/>
    </row>
    <row r="46" spans="1:16" ht="12.75">
      <c r="A46" s="428"/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</row>
    <row r="47" spans="1:19" s="42" customFormat="1" ht="11.25" customHeight="1">
      <c r="A47" s="401" t="s">
        <v>20</v>
      </c>
      <c r="B47" s="402"/>
      <c r="C47" s="402"/>
      <c r="D47" s="402"/>
      <c r="E47" s="406"/>
      <c r="F47" s="457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60"/>
      <c r="R47" s="36"/>
      <c r="S47" s="36"/>
    </row>
    <row r="48" spans="1:17" s="3" customFormat="1" ht="13.5" customHeight="1">
      <c r="A48" s="24" t="s">
        <v>479</v>
      </c>
      <c r="B48" s="404" t="s">
        <v>23</v>
      </c>
      <c r="C48" s="435"/>
      <c r="D48" s="435"/>
      <c r="E48" s="435"/>
      <c r="F48" s="435"/>
      <c r="G48" s="435"/>
      <c r="H48" s="435"/>
      <c r="I48" s="435"/>
      <c r="J48" s="441" t="s">
        <v>492</v>
      </c>
      <c r="K48" s="401"/>
      <c r="L48" s="106" t="s">
        <v>1012</v>
      </c>
      <c r="M48" s="57" t="s">
        <v>619</v>
      </c>
      <c r="N48" s="403" t="s">
        <v>761</v>
      </c>
      <c r="O48" s="403"/>
      <c r="P48" s="404"/>
      <c r="Q48" s="60"/>
    </row>
    <row r="49" spans="1:17" s="3" customFormat="1" ht="13.5" customHeight="1">
      <c r="A49" s="24" t="s">
        <v>490</v>
      </c>
      <c r="B49" s="459" t="s">
        <v>758</v>
      </c>
      <c r="C49" s="460"/>
      <c r="D49" s="461" t="s">
        <v>492</v>
      </c>
      <c r="E49" s="462"/>
      <c r="F49" s="459" t="s">
        <v>1012</v>
      </c>
      <c r="G49" s="459"/>
      <c r="H49" s="460"/>
      <c r="I49" s="24" t="s">
        <v>477</v>
      </c>
      <c r="J49" s="107" t="s">
        <v>712</v>
      </c>
      <c r="K49" s="24" t="s">
        <v>478</v>
      </c>
      <c r="L49" s="107" t="s">
        <v>712</v>
      </c>
      <c r="M49" s="461" t="s">
        <v>494</v>
      </c>
      <c r="N49" s="462"/>
      <c r="O49" s="463" t="s">
        <v>712</v>
      </c>
      <c r="P49" s="464"/>
      <c r="Q49" s="60"/>
    </row>
    <row r="50" spans="1:17" s="3" customFormat="1" ht="13.5" customHeight="1">
      <c r="A50" s="24" t="s">
        <v>627</v>
      </c>
      <c r="B50" s="459" t="s">
        <v>24</v>
      </c>
      <c r="C50" s="459"/>
      <c r="D50" s="459"/>
      <c r="E50" s="459"/>
      <c r="F50" s="459"/>
      <c r="G50" s="459"/>
      <c r="H50" s="459"/>
      <c r="I50" s="459"/>
      <c r="J50" s="460"/>
      <c r="K50" s="465" t="s">
        <v>493</v>
      </c>
      <c r="L50" s="466"/>
      <c r="M50" s="403" t="s">
        <v>712</v>
      </c>
      <c r="N50" s="403"/>
      <c r="O50" s="403"/>
      <c r="P50" s="404"/>
      <c r="Q50" s="43"/>
    </row>
    <row r="51" spans="1:17" s="3" customFormat="1" ht="13.5" customHeight="1">
      <c r="A51" s="24" t="s">
        <v>491</v>
      </c>
      <c r="B51" s="403" t="s">
        <v>712</v>
      </c>
      <c r="C51" s="403"/>
      <c r="D51" s="403"/>
      <c r="E51" s="403"/>
      <c r="F51" s="403"/>
      <c r="G51" s="403"/>
      <c r="H51" s="403"/>
      <c r="I51" s="401" t="s">
        <v>628</v>
      </c>
      <c r="J51" s="403"/>
      <c r="K51" s="403"/>
      <c r="L51" s="103" t="s">
        <v>712</v>
      </c>
      <c r="M51" s="401" t="s">
        <v>620</v>
      </c>
      <c r="N51" s="402"/>
      <c r="O51" s="403" t="s">
        <v>835</v>
      </c>
      <c r="P51" s="404"/>
      <c r="Q51" s="43"/>
    </row>
    <row r="52" spans="1:18" ht="12.75">
      <c r="A52" s="401" t="s">
        <v>622</v>
      </c>
      <c r="B52" s="402"/>
      <c r="C52" s="108">
        <v>0</v>
      </c>
      <c r="D52" s="441" t="s">
        <v>626</v>
      </c>
      <c r="E52" s="441"/>
      <c r="F52" s="441"/>
      <c r="G52" s="401"/>
      <c r="H52" s="467">
        <v>0</v>
      </c>
      <c r="I52" s="468"/>
      <c r="J52" s="401" t="s">
        <v>624</v>
      </c>
      <c r="K52" s="402"/>
      <c r="L52" s="467">
        <v>0</v>
      </c>
      <c r="M52" s="468"/>
      <c r="N52" s="104" t="s">
        <v>625</v>
      </c>
      <c r="O52" s="467">
        <v>0</v>
      </c>
      <c r="P52" s="468"/>
      <c r="Q52" s="43"/>
      <c r="R52" s="3"/>
    </row>
    <row r="53" spans="1:16" ht="12.75">
      <c r="A53" s="428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8"/>
      <c r="O53" s="428"/>
      <c r="P53" s="428"/>
    </row>
    <row r="54" spans="1:19" s="42" customFormat="1" ht="11.25" customHeight="1">
      <c r="A54" s="401" t="s">
        <v>28</v>
      </c>
      <c r="B54" s="402"/>
      <c r="C54" s="402"/>
      <c r="D54" s="402"/>
      <c r="E54" s="406"/>
      <c r="F54" s="457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60"/>
      <c r="R54" s="36"/>
      <c r="S54" s="36"/>
    </row>
    <row r="55" spans="1:17" s="3" customFormat="1" ht="13.5" customHeight="1">
      <c r="A55" s="24" t="s">
        <v>479</v>
      </c>
      <c r="B55" s="404" t="s">
        <v>41</v>
      </c>
      <c r="C55" s="435"/>
      <c r="D55" s="435"/>
      <c r="E55" s="435"/>
      <c r="F55" s="435"/>
      <c r="G55" s="435"/>
      <c r="H55" s="435"/>
      <c r="I55" s="435"/>
      <c r="J55" s="441" t="s">
        <v>492</v>
      </c>
      <c r="K55" s="401"/>
      <c r="L55" s="106" t="s">
        <v>1099</v>
      </c>
      <c r="M55" s="57" t="s">
        <v>619</v>
      </c>
      <c r="N55" s="403" t="s">
        <v>761</v>
      </c>
      <c r="O55" s="403"/>
      <c r="P55" s="404"/>
      <c r="Q55" s="60"/>
    </row>
    <row r="56" spans="1:17" s="3" customFormat="1" ht="13.5" customHeight="1">
      <c r="A56" s="24" t="s">
        <v>490</v>
      </c>
      <c r="B56" s="459" t="s">
        <v>758</v>
      </c>
      <c r="C56" s="460"/>
      <c r="D56" s="461" t="s">
        <v>492</v>
      </c>
      <c r="E56" s="462"/>
      <c r="F56" s="459" t="s">
        <v>1099</v>
      </c>
      <c r="G56" s="459"/>
      <c r="H56" s="460"/>
      <c r="I56" s="24" t="s">
        <v>477</v>
      </c>
      <c r="J56" s="107" t="s">
        <v>712</v>
      </c>
      <c r="K56" s="24" t="s">
        <v>478</v>
      </c>
      <c r="L56" s="107" t="s">
        <v>712</v>
      </c>
      <c r="M56" s="461" t="s">
        <v>494</v>
      </c>
      <c r="N56" s="462"/>
      <c r="O56" s="463" t="s">
        <v>712</v>
      </c>
      <c r="P56" s="464"/>
      <c r="Q56" s="60"/>
    </row>
    <row r="57" spans="1:17" s="3" customFormat="1" ht="13.5" customHeight="1">
      <c r="A57" s="24" t="s">
        <v>627</v>
      </c>
      <c r="B57" s="459" t="s">
        <v>24</v>
      </c>
      <c r="C57" s="459"/>
      <c r="D57" s="459"/>
      <c r="E57" s="459"/>
      <c r="F57" s="459"/>
      <c r="G57" s="459"/>
      <c r="H57" s="459"/>
      <c r="I57" s="459"/>
      <c r="J57" s="460"/>
      <c r="K57" s="465" t="s">
        <v>493</v>
      </c>
      <c r="L57" s="466"/>
      <c r="M57" s="403" t="s">
        <v>720</v>
      </c>
      <c r="N57" s="403"/>
      <c r="O57" s="403"/>
      <c r="P57" s="404"/>
      <c r="Q57" s="43"/>
    </row>
    <row r="58" spans="1:17" s="3" customFormat="1" ht="13.5" customHeight="1">
      <c r="A58" s="24" t="s">
        <v>491</v>
      </c>
      <c r="B58" s="403" t="s">
        <v>42</v>
      </c>
      <c r="C58" s="403"/>
      <c r="D58" s="403"/>
      <c r="E58" s="403"/>
      <c r="F58" s="403"/>
      <c r="G58" s="403"/>
      <c r="H58" s="403"/>
      <c r="I58" s="401" t="s">
        <v>628</v>
      </c>
      <c r="J58" s="403"/>
      <c r="K58" s="403"/>
      <c r="L58" s="103">
        <v>300</v>
      </c>
      <c r="M58" s="401" t="s">
        <v>620</v>
      </c>
      <c r="N58" s="402"/>
      <c r="O58" s="403" t="s">
        <v>835</v>
      </c>
      <c r="P58" s="404"/>
      <c r="Q58" s="43"/>
    </row>
    <row r="59" spans="1:18" ht="12.75">
      <c r="A59" s="401" t="s">
        <v>622</v>
      </c>
      <c r="B59" s="402"/>
      <c r="C59" s="108">
        <v>9840</v>
      </c>
      <c r="D59" s="441" t="s">
        <v>626</v>
      </c>
      <c r="E59" s="441"/>
      <c r="F59" s="441"/>
      <c r="G59" s="401"/>
      <c r="H59" s="467">
        <v>9840</v>
      </c>
      <c r="I59" s="468"/>
      <c r="J59" s="401" t="s">
        <v>624</v>
      </c>
      <c r="K59" s="402"/>
      <c r="L59" s="467">
        <v>9698</v>
      </c>
      <c r="M59" s="468"/>
      <c r="N59" s="104" t="s">
        <v>625</v>
      </c>
      <c r="O59" s="467">
        <v>142</v>
      </c>
      <c r="P59" s="468"/>
      <c r="Q59" s="43"/>
      <c r="R59" s="3"/>
    </row>
    <row r="60" spans="1:16" ht="12.75">
      <c r="A60" s="428"/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8"/>
      <c r="O60" s="428"/>
      <c r="P60" s="428"/>
    </row>
    <row r="61" spans="1:16" ht="12.75">
      <c r="A61" s="428"/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</row>
  </sheetData>
  <sheetProtection password="CEFE" sheet="1"/>
  <mergeCells count="197">
    <mergeCell ref="B22:J22"/>
    <mergeCell ref="O23:P23"/>
    <mergeCell ref="A61:P61"/>
    <mergeCell ref="B20:I20"/>
    <mergeCell ref="J20:K20"/>
    <mergeCell ref="N20:P20"/>
    <mergeCell ref="B21:C21"/>
    <mergeCell ref="D21:E21"/>
    <mergeCell ref="F21:H21"/>
    <mergeCell ref="M21:N21"/>
    <mergeCell ref="O21:P21"/>
    <mergeCell ref="D24:G24"/>
    <mergeCell ref="H24:I24"/>
    <mergeCell ref="J24:K24"/>
    <mergeCell ref="L24:M24"/>
    <mergeCell ref="O24:P24"/>
    <mergeCell ref="K22:L22"/>
    <mergeCell ref="M22:P22"/>
    <mergeCell ref="B23:H23"/>
    <mergeCell ref="I23:K23"/>
    <mergeCell ref="L59:M59"/>
    <mergeCell ref="O59:P59"/>
    <mergeCell ref="A60:P60"/>
    <mergeCell ref="A59:B59"/>
    <mergeCell ref="D59:G59"/>
    <mergeCell ref="H59:I59"/>
    <mergeCell ref="J59:K59"/>
    <mergeCell ref="M57:P57"/>
    <mergeCell ref="B58:H58"/>
    <mergeCell ref="I58:K58"/>
    <mergeCell ref="M58:N58"/>
    <mergeCell ref="O58:P58"/>
    <mergeCell ref="M23:N23"/>
    <mergeCell ref="B57:J57"/>
    <mergeCell ref="K57:L57"/>
    <mergeCell ref="B55:I55"/>
    <mergeCell ref="J55:K55"/>
    <mergeCell ref="N55:P55"/>
    <mergeCell ref="B56:C56"/>
    <mergeCell ref="D56:E56"/>
    <mergeCell ref="F56:H56"/>
    <mergeCell ref="M56:N56"/>
    <mergeCell ref="O56:P56"/>
    <mergeCell ref="A53:P53"/>
    <mergeCell ref="A54:E54"/>
    <mergeCell ref="F54:P54"/>
    <mergeCell ref="L52:M52"/>
    <mergeCell ref="O52:P52"/>
    <mergeCell ref="A52:B52"/>
    <mergeCell ref="D52:G52"/>
    <mergeCell ref="H52:I52"/>
    <mergeCell ref="J52:K52"/>
    <mergeCell ref="B50:J50"/>
    <mergeCell ref="K50:L50"/>
    <mergeCell ref="M50:P50"/>
    <mergeCell ref="B51:H51"/>
    <mergeCell ref="I51:K51"/>
    <mergeCell ref="M51:N51"/>
    <mergeCell ref="O51:P51"/>
    <mergeCell ref="B48:I48"/>
    <mergeCell ref="J48:K48"/>
    <mergeCell ref="N48:P48"/>
    <mergeCell ref="B49:C49"/>
    <mergeCell ref="D49:E49"/>
    <mergeCell ref="F49:H49"/>
    <mergeCell ref="M49:N49"/>
    <mergeCell ref="O49:P49"/>
    <mergeCell ref="A46:P46"/>
    <mergeCell ref="A47:E47"/>
    <mergeCell ref="F47:P47"/>
    <mergeCell ref="L45:M45"/>
    <mergeCell ref="O45:P45"/>
    <mergeCell ref="A45:B45"/>
    <mergeCell ref="D45:G45"/>
    <mergeCell ref="H45:I45"/>
    <mergeCell ref="J45:K45"/>
    <mergeCell ref="B43:J43"/>
    <mergeCell ref="K43:L43"/>
    <mergeCell ref="M43:P43"/>
    <mergeCell ref="B44:H44"/>
    <mergeCell ref="I44:K44"/>
    <mergeCell ref="M44:N44"/>
    <mergeCell ref="O44:P44"/>
    <mergeCell ref="B41:I41"/>
    <mergeCell ref="J41:K41"/>
    <mergeCell ref="N41:P41"/>
    <mergeCell ref="B42:C42"/>
    <mergeCell ref="D42:E42"/>
    <mergeCell ref="F42:H42"/>
    <mergeCell ref="M42:N42"/>
    <mergeCell ref="O42:P42"/>
    <mergeCell ref="A39:P39"/>
    <mergeCell ref="A40:E40"/>
    <mergeCell ref="F40:P40"/>
    <mergeCell ref="L38:M38"/>
    <mergeCell ref="O38:P38"/>
    <mergeCell ref="A38:B38"/>
    <mergeCell ref="D38:G38"/>
    <mergeCell ref="H38:I38"/>
    <mergeCell ref="J38:K38"/>
    <mergeCell ref="B36:J36"/>
    <mergeCell ref="K36:L36"/>
    <mergeCell ref="M36:P36"/>
    <mergeCell ref="B37:H37"/>
    <mergeCell ref="I37:K37"/>
    <mergeCell ref="M37:N37"/>
    <mergeCell ref="O37:P37"/>
    <mergeCell ref="B34:I34"/>
    <mergeCell ref="J34:K34"/>
    <mergeCell ref="N34:P34"/>
    <mergeCell ref="B35:C35"/>
    <mergeCell ref="D35:E35"/>
    <mergeCell ref="F35:H35"/>
    <mergeCell ref="M35:N35"/>
    <mergeCell ref="O35:P35"/>
    <mergeCell ref="A32:P32"/>
    <mergeCell ref="A33:E33"/>
    <mergeCell ref="F33:P33"/>
    <mergeCell ref="L31:M31"/>
    <mergeCell ref="O31:P31"/>
    <mergeCell ref="A31:B31"/>
    <mergeCell ref="D31:G31"/>
    <mergeCell ref="H31:I31"/>
    <mergeCell ref="J31:K31"/>
    <mergeCell ref="B29:J29"/>
    <mergeCell ref="K29:L29"/>
    <mergeCell ref="M29:P29"/>
    <mergeCell ref="B30:H30"/>
    <mergeCell ref="I30:K30"/>
    <mergeCell ref="M30:N30"/>
    <mergeCell ref="O30:P30"/>
    <mergeCell ref="B27:I27"/>
    <mergeCell ref="J27:K27"/>
    <mergeCell ref="N27:P27"/>
    <mergeCell ref="B28:C28"/>
    <mergeCell ref="D28:E28"/>
    <mergeCell ref="F28:H28"/>
    <mergeCell ref="M28:N28"/>
    <mergeCell ref="O28:P28"/>
    <mergeCell ref="A26:E26"/>
    <mergeCell ref="F26:P26"/>
    <mergeCell ref="L18:M18"/>
    <mergeCell ref="O18:P18"/>
    <mergeCell ref="A25:P25"/>
    <mergeCell ref="A18:B18"/>
    <mergeCell ref="D18:G18"/>
    <mergeCell ref="H18:I18"/>
    <mergeCell ref="J18:K18"/>
    <mergeCell ref="A24:B24"/>
    <mergeCell ref="B16:J16"/>
    <mergeCell ref="K16:L16"/>
    <mergeCell ref="M16:P16"/>
    <mergeCell ref="B17:H17"/>
    <mergeCell ref="I17:K17"/>
    <mergeCell ref="M17:N17"/>
    <mergeCell ref="O17:P17"/>
    <mergeCell ref="B14:I14"/>
    <mergeCell ref="J14:K14"/>
    <mergeCell ref="N14:P14"/>
    <mergeCell ref="B15:C15"/>
    <mergeCell ref="D15:E15"/>
    <mergeCell ref="F15:H15"/>
    <mergeCell ref="M15:N15"/>
    <mergeCell ref="O15:P15"/>
    <mergeCell ref="A12:P12"/>
    <mergeCell ref="A13:E13"/>
    <mergeCell ref="F13:P13"/>
    <mergeCell ref="L11:M11"/>
    <mergeCell ref="O11:P11"/>
    <mergeCell ref="A11:B11"/>
    <mergeCell ref="D11:G11"/>
    <mergeCell ref="H11:I11"/>
    <mergeCell ref="J11:K11"/>
    <mergeCell ref="B9:J9"/>
    <mergeCell ref="K9:L9"/>
    <mergeCell ref="M9:P9"/>
    <mergeCell ref="B10:H10"/>
    <mergeCell ref="I10:K10"/>
    <mergeCell ref="M10:N10"/>
    <mergeCell ref="O10:P10"/>
    <mergeCell ref="B7:I7"/>
    <mergeCell ref="J7:K7"/>
    <mergeCell ref="N7:P7"/>
    <mergeCell ref="B8:C8"/>
    <mergeCell ref="D8:E8"/>
    <mergeCell ref="F8:H8"/>
    <mergeCell ref="M8:N8"/>
    <mergeCell ref="O8:P8"/>
    <mergeCell ref="A6:E6"/>
    <mergeCell ref="F6:P6"/>
    <mergeCell ref="A1:P1"/>
    <mergeCell ref="A4:P5"/>
    <mergeCell ref="A2:P2"/>
    <mergeCell ref="M3:N3"/>
    <mergeCell ref="O3:P3"/>
    <mergeCell ref="E3:L3"/>
    <mergeCell ref="A3:D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54"/>
  <sheetViews>
    <sheetView zoomScalePageLayoutView="0" workbookViewId="0" topLeftCell="A2">
      <selection activeCell="A6" sqref="A6:E6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3.140625" style="0" customWidth="1"/>
    <col min="4" max="4" width="7.140625" style="0" customWidth="1"/>
    <col min="5" max="5" width="8.8515625" style="0" customWidth="1"/>
    <col min="6" max="6" width="8.00390625" style="0" customWidth="1"/>
    <col min="7" max="7" width="8.8515625" style="0" customWidth="1"/>
    <col min="8" max="8" width="7.00390625" style="0" customWidth="1"/>
    <col min="9" max="9" width="6.421875" style="0" customWidth="1"/>
    <col min="10" max="10" width="7.00390625" style="0" customWidth="1"/>
    <col min="11" max="11" width="5.140625" style="0" customWidth="1"/>
    <col min="12" max="12" width="7.7109375" style="0" customWidth="1"/>
    <col min="13" max="13" width="7.57421875" style="0" customWidth="1"/>
    <col min="14" max="14" width="7.7109375" style="0" customWidth="1"/>
    <col min="15" max="15" width="7.8515625" style="0" customWidth="1"/>
    <col min="16" max="16" width="8.140625" style="0" customWidth="1"/>
    <col min="17" max="17" width="6.7109375" style="60" customWidth="1"/>
    <col min="18" max="18" width="5.8515625" style="60" customWidth="1"/>
    <col min="19" max="19" width="5.8515625" style="0" customWidth="1"/>
  </cols>
  <sheetData>
    <row r="1" spans="1:18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1"/>
      <c r="Q1" s="477"/>
      <c r="R1" s="477"/>
    </row>
    <row r="2" spans="1:18" ht="13.5" thickBo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77"/>
      <c r="R2" s="477"/>
    </row>
    <row r="3" spans="1:18" ht="13.5" thickBot="1">
      <c r="A3" s="413" t="s">
        <v>634</v>
      </c>
      <c r="B3" s="414"/>
      <c r="C3" s="414"/>
      <c r="D3" s="415"/>
      <c r="E3" s="418"/>
      <c r="F3" s="419"/>
      <c r="G3" s="419"/>
      <c r="H3" s="419"/>
      <c r="I3" s="419"/>
      <c r="J3" s="419"/>
      <c r="K3" s="419"/>
      <c r="L3" s="420"/>
      <c r="M3" s="416" t="s">
        <v>483</v>
      </c>
      <c r="N3" s="417"/>
      <c r="O3" s="414" t="s">
        <v>707</v>
      </c>
      <c r="P3" s="415"/>
      <c r="Q3" s="477"/>
      <c r="R3" s="477"/>
    </row>
    <row r="4" spans="1:18" s="1" customFormat="1" ht="12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77"/>
      <c r="R4" s="477"/>
    </row>
    <row r="5" spans="1:18" s="35" customFormat="1" ht="11.25" customHeigh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77"/>
      <c r="R5" s="477"/>
    </row>
    <row r="6" spans="1:19" s="42" customFormat="1" ht="11.25" customHeight="1">
      <c r="A6" s="401" t="s">
        <v>851</v>
      </c>
      <c r="B6" s="402"/>
      <c r="C6" s="402"/>
      <c r="D6" s="402"/>
      <c r="E6" s="406"/>
      <c r="F6" s="457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77"/>
      <c r="R6" s="477"/>
      <c r="S6" s="36"/>
    </row>
    <row r="7" spans="1:18" s="3" customFormat="1" ht="13.5" customHeight="1">
      <c r="A7" s="24" t="s">
        <v>479</v>
      </c>
      <c r="B7" s="403" t="s">
        <v>854</v>
      </c>
      <c r="C7" s="403"/>
      <c r="D7" s="403"/>
      <c r="E7" s="403"/>
      <c r="F7" s="403"/>
      <c r="G7" s="403"/>
      <c r="H7" s="403"/>
      <c r="I7" s="404"/>
      <c r="J7" s="401" t="s">
        <v>620</v>
      </c>
      <c r="K7" s="402"/>
      <c r="L7" s="103" t="s">
        <v>712</v>
      </c>
      <c r="M7" s="57" t="s">
        <v>619</v>
      </c>
      <c r="N7" s="475" t="s">
        <v>712</v>
      </c>
      <c r="O7" s="475"/>
      <c r="P7" s="476"/>
      <c r="Q7" s="477"/>
      <c r="R7" s="477"/>
    </row>
    <row r="8" spans="1:18" s="3" customFormat="1" ht="13.5" customHeight="1">
      <c r="A8" s="24" t="s">
        <v>490</v>
      </c>
      <c r="B8" s="459" t="s">
        <v>712</v>
      </c>
      <c r="C8" s="460"/>
      <c r="D8" s="469" t="s">
        <v>621</v>
      </c>
      <c r="E8" s="470"/>
      <c r="F8" s="471" t="s">
        <v>855</v>
      </c>
      <c r="G8" s="471"/>
      <c r="H8" s="471"/>
      <c r="I8" s="471"/>
      <c r="J8" s="472"/>
      <c r="K8" s="24" t="s">
        <v>477</v>
      </c>
      <c r="L8" s="473" t="s">
        <v>712</v>
      </c>
      <c r="M8" s="474"/>
      <c r="N8" s="24" t="s">
        <v>478</v>
      </c>
      <c r="O8" s="473" t="s">
        <v>712</v>
      </c>
      <c r="P8" s="474"/>
      <c r="Q8" s="477"/>
      <c r="R8" s="477"/>
    </row>
    <row r="9" spans="1:18" ht="12.75">
      <c r="A9" s="401" t="s">
        <v>622</v>
      </c>
      <c r="B9" s="402"/>
      <c r="C9" s="402"/>
      <c r="D9" s="467">
        <v>0</v>
      </c>
      <c r="E9" s="468"/>
      <c r="F9" s="401" t="s">
        <v>623</v>
      </c>
      <c r="G9" s="402"/>
      <c r="H9" s="467">
        <v>0</v>
      </c>
      <c r="I9" s="468"/>
      <c r="J9" s="401" t="s">
        <v>624</v>
      </c>
      <c r="K9" s="402"/>
      <c r="L9" s="467">
        <v>0</v>
      </c>
      <c r="M9" s="468"/>
      <c r="N9" s="104" t="s">
        <v>625</v>
      </c>
      <c r="O9" s="467">
        <v>0</v>
      </c>
      <c r="P9" s="468"/>
      <c r="Q9" s="477"/>
      <c r="R9" s="477"/>
    </row>
    <row r="10" spans="1:18" ht="12.75">
      <c r="A10" s="405"/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77"/>
      <c r="R10" s="477"/>
    </row>
    <row r="11" spans="1:19" s="42" customFormat="1" ht="11.25" customHeight="1">
      <c r="A11" s="401" t="s">
        <v>571</v>
      </c>
      <c r="B11" s="402"/>
      <c r="C11" s="402"/>
      <c r="D11" s="402"/>
      <c r="E11" s="406"/>
      <c r="F11" s="457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77"/>
      <c r="R11" s="477"/>
      <c r="S11" s="36"/>
    </row>
    <row r="12" spans="1:18" s="3" customFormat="1" ht="13.5" customHeight="1">
      <c r="A12" s="24" t="s">
        <v>479</v>
      </c>
      <c r="B12" s="403" t="s">
        <v>754</v>
      </c>
      <c r="C12" s="403"/>
      <c r="D12" s="403"/>
      <c r="E12" s="403"/>
      <c r="F12" s="403"/>
      <c r="G12" s="403"/>
      <c r="H12" s="403"/>
      <c r="I12" s="404"/>
      <c r="J12" s="401" t="s">
        <v>620</v>
      </c>
      <c r="K12" s="402"/>
      <c r="L12" s="103" t="s">
        <v>760</v>
      </c>
      <c r="M12" s="57" t="s">
        <v>619</v>
      </c>
      <c r="N12" s="475" t="s">
        <v>761</v>
      </c>
      <c r="O12" s="475"/>
      <c r="P12" s="476"/>
      <c r="Q12" s="477"/>
      <c r="R12" s="477"/>
    </row>
    <row r="13" spans="1:18" s="3" customFormat="1" ht="13.5" customHeight="1">
      <c r="A13" s="24" t="s">
        <v>490</v>
      </c>
      <c r="B13" s="459" t="s">
        <v>755</v>
      </c>
      <c r="C13" s="460"/>
      <c r="D13" s="469" t="s">
        <v>621</v>
      </c>
      <c r="E13" s="470"/>
      <c r="F13" s="471" t="s">
        <v>763</v>
      </c>
      <c r="G13" s="471"/>
      <c r="H13" s="471"/>
      <c r="I13" s="471"/>
      <c r="J13" s="472"/>
      <c r="K13" s="24" t="s">
        <v>477</v>
      </c>
      <c r="L13" s="473">
        <v>41000</v>
      </c>
      <c r="M13" s="474"/>
      <c r="N13" s="24" t="s">
        <v>478</v>
      </c>
      <c r="O13" s="473" t="s">
        <v>712</v>
      </c>
      <c r="P13" s="474"/>
      <c r="Q13" s="477"/>
      <c r="R13" s="477"/>
    </row>
    <row r="14" spans="1:18" ht="12.75">
      <c r="A14" s="401" t="s">
        <v>622</v>
      </c>
      <c r="B14" s="402"/>
      <c r="C14" s="402"/>
      <c r="D14" s="467">
        <v>0</v>
      </c>
      <c r="E14" s="468"/>
      <c r="F14" s="401" t="s">
        <v>623</v>
      </c>
      <c r="G14" s="402"/>
      <c r="H14" s="467">
        <v>0</v>
      </c>
      <c r="I14" s="468"/>
      <c r="J14" s="401" t="s">
        <v>624</v>
      </c>
      <c r="K14" s="402"/>
      <c r="L14" s="467">
        <v>0</v>
      </c>
      <c r="M14" s="468"/>
      <c r="N14" s="104" t="s">
        <v>625</v>
      </c>
      <c r="O14" s="467">
        <v>0</v>
      </c>
      <c r="P14" s="468"/>
      <c r="Q14" s="477"/>
      <c r="R14" s="477"/>
    </row>
    <row r="15" spans="1:18" ht="12.75">
      <c r="A15" s="405"/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77"/>
      <c r="R15" s="477"/>
    </row>
    <row r="16" spans="1:18" s="3" customFormat="1" ht="13.5" customHeight="1">
      <c r="A16" s="24" t="s">
        <v>479</v>
      </c>
      <c r="B16" s="403" t="s">
        <v>756</v>
      </c>
      <c r="C16" s="403"/>
      <c r="D16" s="403"/>
      <c r="E16" s="403"/>
      <c r="F16" s="403"/>
      <c r="G16" s="403"/>
      <c r="H16" s="403"/>
      <c r="I16" s="404"/>
      <c r="J16" s="401" t="s">
        <v>620</v>
      </c>
      <c r="K16" s="402"/>
      <c r="L16" s="103" t="s">
        <v>762</v>
      </c>
      <c r="M16" s="57" t="s">
        <v>619</v>
      </c>
      <c r="N16" s="475" t="s">
        <v>761</v>
      </c>
      <c r="O16" s="475"/>
      <c r="P16" s="476"/>
      <c r="Q16" s="477"/>
      <c r="R16" s="477"/>
    </row>
    <row r="17" spans="1:18" s="3" customFormat="1" ht="13.5" customHeight="1">
      <c r="A17" s="24" t="s">
        <v>490</v>
      </c>
      <c r="B17" s="459" t="s">
        <v>755</v>
      </c>
      <c r="C17" s="460"/>
      <c r="D17" s="469" t="s">
        <v>621</v>
      </c>
      <c r="E17" s="470"/>
      <c r="F17" s="471" t="s">
        <v>764</v>
      </c>
      <c r="G17" s="471"/>
      <c r="H17" s="471"/>
      <c r="I17" s="471"/>
      <c r="J17" s="472"/>
      <c r="K17" s="24" t="s">
        <v>477</v>
      </c>
      <c r="L17" s="473">
        <v>37288</v>
      </c>
      <c r="M17" s="474"/>
      <c r="N17" s="24" t="s">
        <v>478</v>
      </c>
      <c r="O17" s="473" t="s">
        <v>712</v>
      </c>
      <c r="P17" s="474"/>
      <c r="Q17" s="477"/>
      <c r="R17" s="477"/>
    </row>
    <row r="18" spans="1:18" ht="12.75">
      <c r="A18" s="401" t="s">
        <v>622</v>
      </c>
      <c r="B18" s="402"/>
      <c r="C18" s="402"/>
      <c r="D18" s="467">
        <v>0</v>
      </c>
      <c r="E18" s="468"/>
      <c r="F18" s="401" t="s">
        <v>626</v>
      </c>
      <c r="G18" s="402"/>
      <c r="H18" s="467">
        <v>0</v>
      </c>
      <c r="I18" s="468"/>
      <c r="J18" s="401" t="s">
        <v>624</v>
      </c>
      <c r="K18" s="402"/>
      <c r="L18" s="467">
        <v>0</v>
      </c>
      <c r="M18" s="468"/>
      <c r="N18" s="104" t="s">
        <v>625</v>
      </c>
      <c r="O18" s="467">
        <v>0</v>
      </c>
      <c r="P18" s="468"/>
      <c r="Q18" s="477"/>
      <c r="R18" s="477"/>
    </row>
    <row r="19" spans="1:18" ht="12.75">
      <c r="A19" s="405"/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77"/>
      <c r="R19" s="477"/>
    </row>
    <row r="20" spans="1:18" s="3" customFormat="1" ht="13.5" customHeight="1">
      <c r="A20" s="24" t="s">
        <v>479</v>
      </c>
      <c r="B20" s="403" t="s">
        <v>757</v>
      </c>
      <c r="C20" s="403"/>
      <c r="D20" s="403"/>
      <c r="E20" s="403"/>
      <c r="F20" s="403"/>
      <c r="G20" s="403"/>
      <c r="H20" s="403"/>
      <c r="I20" s="404"/>
      <c r="J20" s="401" t="s">
        <v>620</v>
      </c>
      <c r="K20" s="402"/>
      <c r="L20" s="103" t="s">
        <v>712</v>
      </c>
      <c r="M20" s="57" t="s">
        <v>619</v>
      </c>
      <c r="N20" s="475" t="s">
        <v>761</v>
      </c>
      <c r="O20" s="475"/>
      <c r="P20" s="476"/>
      <c r="Q20" s="477"/>
      <c r="R20" s="477"/>
    </row>
    <row r="21" spans="1:18" s="3" customFormat="1" ht="13.5" customHeight="1">
      <c r="A21" s="24" t="s">
        <v>490</v>
      </c>
      <c r="B21" s="459" t="s">
        <v>758</v>
      </c>
      <c r="C21" s="460"/>
      <c r="D21" s="469" t="s">
        <v>621</v>
      </c>
      <c r="E21" s="470"/>
      <c r="F21" s="471" t="s">
        <v>765</v>
      </c>
      <c r="G21" s="471"/>
      <c r="H21" s="471"/>
      <c r="I21" s="471"/>
      <c r="J21" s="472"/>
      <c r="K21" s="24" t="s">
        <v>477</v>
      </c>
      <c r="L21" s="473">
        <v>40575</v>
      </c>
      <c r="M21" s="474"/>
      <c r="N21" s="24" t="s">
        <v>478</v>
      </c>
      <c r="O21" s="473" t="s">
        <v>712</v>
      </c>
      <c r="P21" s="474"/>
      <c r="Q21" s="477"/>
      <c r="R21" s="477"/>
    </row>
    <row r="22" spans="1:18" ht="12.75">
      <c r="A22" s="401" t="s">
        <v>622</v>
      </c>
      <c r="B22" s="402"/>
      <c r="C22" s="402"/>
      <c r="D22" s="467">
        <v>0</v>
      </c>
      <c r="E22" s="468"/>
      <c r="F22" s="401" t="s">
        <v>626</v>
      </c>
      <c r="G22" s="402"/>
      <c r="H22" s="467">
        <v>0</v>
      </c>
      <c r="I22" s="468"/>
      <c r="J22" s="401" t="s">
        <v>624</v>
      </c>
      <c r="K22" s="402"/>
      <c r="L22" s="467">
        <v>0</v>
      </c>
      <c r="M22" s="468"/>
      <c r="N22" s="104" t="s">
        <v>625</v>
      </c>
      <c r="O22" s="467">
        <v>0</v>
      </c>
      <c r="P22" s="468"/>
      <c r="Q22" s="477"/>
      <c r="R22" s="477"/>
    </row>
    <row r="23" spans="1:18" ht="12.75">
      <c r="A23" s="405"/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77"/>
      <c r="R23" s="477"/>
    </row>
    <row r="24" spans="1:18" s="3" customFormat="1" ht="13.5" customHeight="1">
      <c r="A24" s="24" t="s">
        <v>479</v>
      </c>
      <c r="B24" s="403" t="s">
        <v>759</v>
      </c>
      <c r="C24" s="403"/>
      <c r="D24" s="403"/>
      <c r="E24" s="403"/>
      <c r="F24" s="403"/>
      <c r="G24" s="403"/>
      <c r="H24" s="403"/>
      <c r="I24" s="404"/>
      <c r="J24" s="401" t="s">
        <v>620</v>
      </c>
      <c r="K24" s="402"/>
      <c r="L24" s="103" t="s">
        <v>760</v>
      </c>
      <c r="M24" s="57" t="s">
        <v>619</v>
      </c>
      <c r="N24" s="475" t="s">
        <v>761</v>
      </c>
      <c r="O24" s="475"/>
      <c r="P24" s="476"/>
      <c r="Q24" s="477"/>
      <c r="R24" s="477"/>
    </row>
    <row r="25" spans="1:18" s="3" customFormat="1" ht="13.5" customHeight="1">
      <c r="A25" s="24" t="s">
        <v>490</v>
      </c>
      <c r="B25" s="459" t="s">
        <v>758</v>
      </c>
      <c r="C25" s="460"/>
      <c r="D25" s="469" t="s">
        <v>621</v>
      </c>
      <c r="E25" s="470"/>
      <c r="F25" s="471" t="s">
        <v>706</v>
      </c>
      <c r="G25" s="471"/>
      <c r="H25" s="471"/>
      <c r="I25" s="471"/>
      <c r="J25" s="472"/>
      <c r="K25" s="24" t="s">
        <v>477</v>
      </c>
      <c r="L25" s="473">
        <v>39965</v>
      </c>
      <c r="M25" s="474"/>
      <c r="N25" s="24" t="s">
        <v>478</v>
      </c>
      <c r="O25" s="473" t="s">
        <v>712</v>
      </c>
      <c r="P25" s="474"/>
      <c r="Q25" s="477"/>
      <c r="R25" s="477"/>
    </row>
    <row r="26" spans="1:18" ht="12.75">
      <c r="A26" s="401" t="s">
        <v>622</v>
      </c>
      <c r="B26" s="402"/>
      <c r="C26" s="402"/>
      <c r="D26" s="467">
        <v>0</v>
      </c>
      <c r="E26" s="468"/>
      <c r="F26" s="401" t="s">
        <v>626</v>
      </c>
      <c r="G26" s="402"/>
      <c r="H26" s="467">
        <v>0</v>
      </c>
      <c r="I26" s="468"/>
      <c r="J26" s="401" t="s">
        <v>624</v>
      </c>
      <c r="K26" s="402"/>
      <c r="L26" s="467">
        <v>0</v>
      </c>
      <c r="M26" s="468"/>
      <c r="N26" s="104" t="s">
        <v>625</v>
      </c>
      <c r="O26" s="467">
        <v>0</v>
      </c>
      <c r="P26" s="468"/>
      <c r="Q26" s="477"/>
      <c r="R26" s="477"/>
    </row>
    <row r="27" spans="1:18" ht="12.75">
      <c r="A27" s="405"/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77"/>
      <c r="R27" s="477"/>
    </row>
    <row r="28" spans="1:19" s="42" customFormat="1" ht="11.25" customHeight="1">
      <c r="A28" s="401" t="s">
        <v>572</v>
      </c>
      <c r="B28" s="402"/>
      <c r="C28" s="402"/>
      <c r="D28" s="402"/>
      <c r="E28" s="406"/>
      <c r="F28" s="457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77"/>
      <c r="R28" s="477"/>
      <c r="S28" s="36"/>
    </row>
    <row r="29" spans="1:18" s="3" customFormat="1" ht="13.5" customHeight="1">
      <c r="A29" s="24" t="s">
        <v>479</v>
      </c>
      <c r="B29" s="403" t="s">
        <v>782</v>
      </c>
      <c r="C29" s="403"/>
      <c r="D29" s="403"/>
      <c r="E29" s="403"/>
      <c r="F29" s="403"/>
      <c r="G29" s="403"/>
      <c r="H29" s="403"/>
      <c r="I29" s="404"/>
      <c r="J29" s="401" t="s">
        <v>620</v>
      </c>
      <c r="K29" s="402"/>
      <c r="L29" s="103" t="s">
        <v>712</v>
      </c>
      <c r="M29" s="57" t="s">
        <v>619</v>
      </c>
      <c r="N29" s="475" t="s">
        <v>712</v>
      </c>
      <c r="O29" s="475"/>
      <c r="P29" s="476"/>
      <c r="Q29" s="477"/>
      <c r="R29" s="477"/>
    </row>
    <row r="30" spans="1:18" s="3" customFormat="1" ht="13.5" customHeight="1">
      <c r="A30" s="24" t="s">
        <v>490</v>
      </c>
      <c r="B30" s="459" t="s">
        <v>712</v>
      </c>
      <c r="C30" s="460"/>
      <c r="D30" s="469" t="s">
        <v>621</v>
      </c>
      <c r="E30" s="470"/>
      <c r="F30" s="471" t="s">
        <v>712</v>
      </c>
      <c r="G30" s="471"/>
      <c r="H30" s="471"/>
      <c r="I30" s="471"/>
      <c r="J30" s="472"/>
      <c r="K30" s="24" t="s">
        <v>477</v>
      </c>
      <c r="L30" s="473" t="s">
        <v>712</v>
      </c>
      <c r="M30" s="474"/>
      <c r="N30" s="24" t="s">
        <v>478</v>
      </c>
      <c r="O30" s="473" t="s">
        <v>712</v>
      </c>
      <c r="P30" s="474"/>
      <c r="Q30" s="477"/>
      <c r="R30" s="477"/>
    </row>
    <row r="31" spans="1:18" ht="12.75">
      <c r="A31" s="401" t="s">
        <v>622</v>
      </c>
      <c r="B31" s="402"/>
      <c r="C31" s="402"/>
      <c r="D31" s="467">
        <v>0</v>
      </c>
      <c r="E31" s="468"/>
      <c r="F31" s="401" t="s">
        <v>623</v>
      </c>
      <c r="G31" s="402"/>
      <c r="H31" s="467">
        <v>0</v>
      </c>
      <c r="I31" s="468"/>
      <c r="J31" s="401" t="s">
        <v>624</v>
      </c>
      <c r="K31" s="402"/>
      <c r="L31" s="467">
        <v>0</v>
      </c>
      <c r="M31" s="468"/>
      <c r="N31" s="104" t="s">
        <v>625</v>
      </c>
      <c r="O31" s="467">
        <v>0</v>
      </c>
      <c r="P31" s="468"/>
      <c r="Q31" s="477"/>
      <c r="R31" s="477"/>
    </row>
    <row r="32" spans="1:18" ht="12.75">
      <c r="A32" s="405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77"/>
      <c r="R32" s="477"/>
    </row>
    <row r="33" spans="1:19" s="42" customFormat="1" ht="11.25" customHeight="1">
      <c r="A33" s="401" t="s">
        <v>573</v>
      </c>
      <c r="B33" s="402"/>
      <c r="C33" s="402"/>
      <c r="D33" s="402"/>
      <c r="E33" s="406"/>
      <c r="F33" s="457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77"/>
      <c r="R33" s="477"/>
      <c r="S33" s="36"/>
    </row>
    <row r="34" spans="1:18" s="3" customFormat="1" ht="13.5" customHeight="1">
      <c r="A34" s="24" t="s">
        <v>479</v>
      </c>
      <c r="B34" s="403" t="s">
        <v>953</v>
      </c>
      <c r="C34" s="403"/>
      <c r="D34" s="403"/>
      <c r="E34" s="403"/>
      <c r="F34" s="403"/>
      <c r="G34" s="403"/>
      <c r="H34" s="403"/>
      <c r="I34" s="404"/>
      <c r="J34" s="401" t="s">
        <v>620</v>
      </c>
      <c r="K34" s="402"/>
      <c r="L34" s="103" t="s">
        <v>760</v>
      </c>
      <c r="M34" s="57" t="s">
        <v>619</v>
      </c>
      <c r="N34" s="475" t="s">
        <v>761</v>
      </c>
      <c r="O34" s="475"/>
      <c r="P34" s="476"/>
      <c r="Q34" s="477"/>
      <c r="R34" s="477"/>
    </row>
    <row r="35" spans="1:18" s="3" customFormat="1" ht="13.5" customHeight="1">
      <c r="A35" s="24" t="s">
        <v>490</v>
      </c>
      <c r="B35" s="459" t="s">
        <v>758</v>
      </c>
      <c r="C35" s="460"/>
      <c r="D35" s="469" t="s">
        <v>621</v>
      </c>
      <c r="E35" s="470"/>
      <c r="F35" s="471" t="s">
        <v>957</v>
      </c>
      <c r="G35" s="471"/>
      <c r="H35" s="471"/>
      <c r="I35" s="471"/>
      <c r="J35" s="472"/>
      <c r="K35" s="24" t="s">
        <v>477</v>
      </c>
      <c r="L35" s="473">
        <v>38412</v>
      </c>
      <c r="M35" s="474"/>
      <c r="N35" s="24" t="s">
        <v>478</v>
      </c>
      <c r="O35" s="473" t="s">
        <v>712</v>
      </c>
      <c r="P35" s="474"/>
      <c r="Q35" s="477"/>
      <c r="R35" s="477"/>
    </row>
    <row r="36" spans="1:18" ht="12.75">
      <c r="A36" s="401" t="s">
        <v>622</v>
      </c>
      <c r="B36" s="402"/>
      <c r="C36" s="402"/>
      <c r="D36" s="467">
        <v>0</v>
      </c>
      <c r="E36" s="468"/>
      <c r="F36" s="401" t="s">
        <v>623</v>
      </c>
      <c r="G36" s="402"/>
      <c r="H36" s="467">
        <v>0</v>
      </c>
      <c r="I36" s="468"/>
      <c r="J36" s="401" t="s">
        <v>624</v>
      </c>
      <c r="K36" s="402"/>
      <c r="L36" s="467">
        <v>0</v>
      </c>
      <c r="M36" s="468"/>
      <c r="N36" s="104" t="s">
        <v>625</v>
      </c>
      <c r="O36" s="467">
        <v>0</v>
      </c>
      <c r="P36" s="468"/>
      <c r="Q36" s="477"/>
      <c r="R36" s="477"/>
    </row>
    <row r="37" spans="1:18" ht="12.75">
      <c r="A37" s="405"/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77"/>
      <c r="R37" s="477"/>
    </row>
    <row r="38" spans="1:18" s="3" customFormat="1" ht="13.5" customHeight="1">
      <c r="A38" s="24" t="s">
        <v>479</v>
      </c>
      <c r="B38" s="403" t="s">
        <v>954</v>
      </c>
      <c r="C38" s="403"/>
      <c r="D38" s="403"/>
      <c r="E38" s="403"/>
      <c r="F38" s="403"/>
      <c r="G38" s="403"/>
      <c r="H38" s="403"/>
      <c r="I38" s="404"/>
      <c r="J38" s="401" t="s">
        <v>620</v>
      </c>
      <c r="K38" s="402"/>
      <c r="L38" s="103" t="s">
        <v>760</v>
      </c>
      <c r="M38" s="57" t="s">
        <v>619</v>
      </c>
      <c r="N38" s="475" t="s">
        <v>761</v>
      </c>
      <c r="O38" s="475"/>
      <c r="P38" s="476"/>
      <c r="Q38" s="477"/>
      <c r="R38" s="477"/>
    </row>
    <row r="39" spans="1:18" s="3" customFormat="1" ht="13.5" customHeight="1">
      <c r="A39" s="24" t="s">
        <v>490</v>
      </c>
      <c r="B39" s="459" t="s">
        <v>758</v>
      </c>
      <c r="C39" s="460"/>
      <c r="D39" s="469" t="s">
        <v>621</v>
      </c>
      <c r="E39" s="470"/>
      <c r="F39" s="471" t="s">
        <v>763</v>
      </c>
      <c r="G39" s="471"/>
      <c r="H39" s="471"/>
      <c r="I39" s="471"/>
      <c r="J39" s="472"/>
      <c r="K39" s="24" t="s">
        <v>477</v>
      </c>
      <c r="L39" s="473">
        <v>40238</v>
      </c>
      <c r="M39" s="474"/>
      <c r="N39" s="24" t="s">
        <v>478</v>
      </c>
      <c r="O39" s="473" t="s">
        <v>712</v>
      </c>
      <c r="P39" s="474"/>
      <c r="Q39" s="477"/>
      <c r="R39" s="477"/>
    </row>
    <row r="40" spans="1:18" ht="12.75">
      <c r="A40" s="401" t="s">
        <v>622</v>
      </c>
      <c r="B40" s="402"/>
      <c r="C40" s="402"/>
      <c r="D40" s="467">
        <v>0</v>
      </c>
      <c r="E40" s="468"/>
      <c r="F40" s="401" t="s">
        <v>626</v>
      </c>
      <c r="G40" s="402"/>
      <c r="H40" s="467">
        <v>0</v>
      </c>
      <c r="I40" s="468"/>
      <c r="J40" s="401" t="s">
        <v>624</v>
      </c>
      <c r="K40" s="402"/>
      <c r="L40" s="467">
        <v>0</v>
      </c>
      <c r="M40" s="468"/>
      <c r="N40" s="104" t="s">
        <v>625</v>
      </c>
      <c r="O40" s="467">
        <v>0</v>
      </c>
      <c r="P40" s="468"/>
      <c r="Q40" s="477"/>
      <c r="R40" s="477"/>
    </row>
    <row r="41" spans="1:18" ht="12.75">
      <c r="A41" s="405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77"/>
      <c r="R41" s="477"/>
    </row>
    <row r="42" spans="1:18" s="3" customFormat="1" ht="13.5" customHeight="1">
      <c r="A42" s="24" t="s">
        <v>479</v>
      </c>
      <c r="B42" s="403" t="s">
        <v>955</v>
      </c>
      <c r="C42" s="403"/>
      <c r="D42" s="403"/>
      <c r="E42" s="403"/>
      <c r="F42" s="403"/>
      <c r="G42" s="403"/>
      <c r="H42" s="403"/>
      <c r="I42" s="404"/>
      <c r="J42" s="401" t="s">
        <v>620</v>
      </c>
      <c r="K42" s="402"/>
      <c r="L42" s="103" t="s">
        <v>760</v>
      </c>
      <c r="M42" s="57" t="s">
        <v>619</v>
      </c>
      <c r="N42" s="475" t="s">
        <v>761</v>
      </c>
      <c r="O42" s="475"/>
      <c r="P42" s="476"/>
      <c r="Q42" s="477"/>
      <c r="R42" s="477"/>
    </row>
    <row r="43" spans="1:18" s="3" customFormat="1" ht="13.5" customHeight="1">
      <c r="A43" s="24" t="s">
        <v>490</v>
      </c>
      <c r="B43" s="459" t="s">
        <v>758</v>
      </c>
      <c r="C43" s="460"/>
      <c r="D43" s="469" t="s">
        <v>621</v>
      </c>
      <c r="E43" s="470"/>
      <c r="F43" s="471" t="s">
        <v>958</v>
      </c>
      <c r="G43" s="471"/>
      <c r="H43" s="471"/>
      <c r="I43" s="471"/>
      <c r="J43" s="472"/>
      <c r="K43" s="24" t="s">
        <v>477</v>
      </c>
      <c r="L43" s="473">
        <v>39873</v>
      </c>
      <c r="M43" s="474"/>
      <c r="N43" s="24" t="s">
        <v>478</v>
      </c>
      <c r="O43" s="473" t="s">
        <v>712</v>
      </c>
      <c r="P43" s="474"/>
      <c r="Q43" s="477"/>
      <c r="R43" s="477"/>
    </row>
    <row r="44" spans="1:18" ht="12.75">
      <c r="A44" s="401" t="s">
        <v>622</v>
      </c>
      <c r="B44" s="402"/>
      <c r="C44" s="402"/>
      <c r="D44" s="467">
        <v>0</v>
      </c>
      <c r="E44" s="468"/>
      <c r="F44" s="401" t="s">
        <v>626</v>
      </c>
      <c r="G44" s="402"/>
      <c r="H44" s="467">
        <v>0</v>
      </c>
      <c r="I44" s="468"/>
      <c r="J44" s="401" t="s">
        <v>624</v>
      </c>
      <c r="K44" s="402"/>
      <c r="L44" s="467">
        <v>0</v>
      </c>
      <c r="M44" s="468"/>
      <c r="N44" s="104" t="s">
        <v>625</v>
      </c>
      <c r="O44" s="467">
        <v>0</v>
      </c>
      <c r="P44" s="468"/>
      <c r="Q44" s="477"/>
      <c r="R44" s="477"/>
    </row>
    <row r="45" spans="1:18" ht="12.75">
      <c r="A45" s="405"/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77"/>
      <c r="R45" s="477"/>
    </row>
    <row r="46" spans="1:18" s="3" customFormat="1" ht="13.5" customHeight="1">
      <c r="A46" s="24" t="s">
        <v>479</v>
      </c>
      <c r="B46" s="403" t="s">
        <v>956</v>
      </c>
      <c r="C46" s="403"/>
      <c r="D46" s="403"/>
      <c r="E46" s="403"/>
      <c r="F46" s="403"/>
      <c r="G46" s="403"/>
      <c r="H46" s="403"/>
      <c r="I46" s="404"/>
      <c r="J46" s="401" t="s">
        <v>620</v>
      </c>
      <c r="K46" s="402"/>
      <c r="L46" s="103" t="s">
        <v>760</v>
      </c>
      <c r="M46" s="57" t="s">
        <v>619</v>
      </c>
      <c r="N46" s="475" t="s">
        <v>761</v>
      </c>
      <c r="O46" s="475"/>
      <c r="P46" s="476"/>
      <c r="Q46" s="477"/>
      <c r="R46" s="477"/>
    </row>
    <row r="47" spans="1:18" s="3" customFormat="1" ht="13.5" customHeight="1">
      <c r="A47" s="24" t="s">
        <v>490</v>
      </c>
      <c r="B47" s="459" t="s">
        <v>758</v>
      </c>
      <c r="C47" s="460"/>
      <c r="D47" s="469" t="s">
        <v>621</v>
      </c>
      <c r="E47" s="470"/>
      <c r="F47" s="471" t="s">
        <v>957</v>
      </c>
      <c r="G47" s="471"/>
      <c r="H47" s="471"/>
      <c r="I47" s="471"/>
      <c r="J47" s="472"/>
      <c r="K47" s="24" t="s">
        <v>477</v>
      </c>
      <c r="L47" s="473">
        <v>40969</v>
      </c>
      <c r="M47" s="474"/>
      <c r="N47" s="24" t="s">
        <v>478</v>
      </c>
      <c r="O47" s="473" t="s">
        <v>712</v>
      </c>
      <c r="P47" s="474"/>
      <c r="Q47" s="477"/>
      <c r="R47" s="477"/>
    </row>
    <row r="48" spans="1:18" ht="12.75">
      <c r="A48" s="401" t="s">
        <v>622</v>
      </c>
      <c r="B48" s="402"/>
      <c r="C48" s="402"/>
      <c r="D48" s="467">
        <v>0</v>
      </c>
      <c r="E48" s="468"/>
      <c r="F48" s="401" t="s">
        <v>626</v>
      </c>
      <c r="G48" s="402"/>
      <c r="H48" s="467">
        <v>0</v>
      </c>
      <c r="I48" s="468"/>
      <c r="J48" s="401" t="s">
        <v>624</v>
      </c>
      <c r="K48" s="402"/>
      <c r="L48" s="467">
        <v>0</v>
      </c>
      <c r="M48" s="468"/>
      <c r="N48" s="104" t="s">
        <v>625</v>
      </c>
      <c r="O48" s="467">
        <v>0</v>
      </c>
      <c r="P48" s="468"/>
      <c r="Q48" s="477"/>
      <c r="R48" s="477"/>
    </row>
    <row r="49" spans="1:18" ht="12.75">
      <c r="A49" s="405"/>
      <c r="B49" s="405"/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77"/>
      <c r="R49" s="477"/>
    </row>
    <row r="50" spans="1:18" s="3" customFormat="1" ht="13.5" customHeight="1">
      <c r="A50" s="24" t="s">
        <v>479</v>
      </c>
      <c r="B50" s="403" t="s">
        <v>970</v>
      </c>
      <c r="C50" s="403"/>
      <c r="D50" s="403"/>
      <c r="E50" s="403"/>
      <c r="F50" s="403"/>
      <c r="G50" s="403"/>
      <c r="H50" s="403"/>
      <c r="I50" s="404"/>
      <c r="J50" s="401" t="s">
        <v>620</v>
      </c>
      <c r="K50" s="402"/>
      <c r="L50" s="103" t="s">
        <v>760</v>
      </c>
      <c r="M50" s="57" t="s">
        <v>619</v>
      </c>
      <c r="N50" s="475" t="s">
        <v>761</v>
      </c>
      <c r="O50" s="475"/>
      <c r="P50" s="476"/>
      <c r="Q50" s="477"/>
      <c r="R50" s="477"/>
    </row>
    <row r="51" spans="1:18" s="3" customFormat="1" ht="13.5" customHeight="1">
      <c r="A51" s="24" t="s">
        <v>490</v>
      </c>
      <c r="B51" s="459" t="s">
        <v>758</v>
      </c>
      <c r="C51" s="460"/>
      <c r="D51" s="469" t="s">
        <v>621</v>
      </c>
      <c r="E51" s="470"/>
      <c r="F51" s="471" t="s">
        <v>973</v>
      </c>
      <c r="G51" s="471"/>
      <c r="H51" s="471"/>
      <c r="I51" s="471"/>
      <c r="J51" s="472"/>
      <c r="K51" s="24" t="s">
        <v>477</v>
      </c>
      <c r="L51" s="473">
        <v>39508</v>
      </c>
      <c r="M51" s="474"/>
      <c r="N51" s="24" t="s">
        <v>478</v>
      </c>
      <c r="O51" s="473" t="s">
        <v>712</v>
      </c>
      <c r="P51" s="474"/>
      <c r="Q51" s="477"/>
      <c r="R51" s="477"/>
    </row>
    <row r="52" spans="1:18" ht="12.75">
      <c r="A52" s="401" t="s">
        <v>622</v>
      </c>
      <c r="B52" s="402"/>
      <c r="C52" s="402"/>
      <c r="D52" s="467">
        <v>0</v>
      </c>
      <c r="E52" s="468"/>
      <c r="F52" s="401" t="s">
        <v>623</v>
      </c>
      <c r="G52" s="402"/>
      <c r="H52" s="467">
        <v>0</v>
      </c>
      <c r="I52" s="468"/>
      <c r="J52" s="401" t="s">
        <v>624</v>
      </c>
      <c r="K52" s="402"/>
      <c r="L52" s="467">
        <v>0</v>
      </c>
      <c r="M52" s="468"/>
      <c r="N52" s="104" t="s">
        <v>625</v>
      </c>
      <c r="O52" s="467">
        <v>0</v>
      </c>
      <c r="P52" s="468"/>
      <c r="Q52" s="477"/>
      <c r="R52" s="477"/>
    </row>
    <row r="53" spans="1:18" ht="12.75">
      <c r="A53" s="405"/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77"/>
      <c r="R53" s="477"/>
    </row>
    <row r="54" spans="1:18" s="3" customFormat="1" ht="13.5" customHeight="1">
      <c r="A54" s="24" t="s">
        <v>479</v>
      </c>
      <c r="B54" s="403" t="s">
        <v>971</v>
      </c>
      <c r="C54" s="403"/>
      <c r="D54" s="403"/>
      <c r="E54" s="403"/>
      <c r="F54" s="403"/>
      <c r="G54" s="403"/>
      <c r="H54" s="403"/>
      <c r="I54" s="404"/>
      <c r="J54" s="401" t="s">
        <v>620</v>
      </c>
      <c r="K54" s="402"/>
      <c r="L54" s="103" t="s">
        <v>760</v>
      </c>
      <c r="M54" s="57" t="s">
        <v>619</v>
      </c>
      <c r="N54" s="475" t="s">
        <v>761</v>
      </c>
      <c r="O54" s="475"/>
      <c r="P54" s="476"/>
      <c r="Q54" s="477"/>
      <c r="R54" s="477"/>
    </row>
    <row r="55" spans="1:18" s="3" customFormat="1" ht="13.5" customHeight="1">
      <c r="A55" s="24" t="s">
        <v>490</v>
      </c>
      <c r="B55" s="459" t="s">
        <v>758</v>
      </c>
      <c r="C55" s="460"/>
      <c r="D55" s="469" t="s">
        <v>621</v>
      </c>
      <c r="E55" s="470"/>
      <c r="F55" s="471" t="s">
        <v>974</v>
      </c>
      <c r="G55" s="471"/>
      <c r="H55" s="471"/>
      <c r="I55" s="471"/>
      <c r="J55" s="472"/>
      <c r="K55" s="24" t="s">
        <v>477</v>
      </c>
      <c r="L55" s="473">
        <v>41548</v>
      </c>
      <c r="M55" s="474"/>
      <c r="N55" s="24" t="s">
        <v>478</v>
      </c>
      <c r="O55" s="473" t="s">
        <v>712</v>
      </c>
      <c r="P55" s="474"/>
      <c r="Q55" s="477"/>
      <c r="R55" s="477"/>
    </row>
    <row r="56" spans="1:18" ht="12.75">
      <c r="A56" s="401" t="s">
        <v>622</v>
      </c>
      <c r="B56" s="402"/>
      <c r="C56" s="402"/>
      <c r="D56" s="467">
        <v>0</v>
      </c>
      <c r="E56" s="468"/>
      <c r="F56" s="401" t="s">
        <v>626</v>
      </c>
      <c r="G56" s="402"/>
      <c r="H56" s="467">
        <v>0</v>
      </c>
      <c r="I56" s="468"/>
      <c r="J56" s="401" t="s">
        <v>624</v>
      </c>
      <c r="K56" s="402"/>
      <c r="L56" s="467">
        <v>0</v>
      </c>
      <c r="M56" s="468"/>
      <c r="N56" s="104" t="s">
        <v>625</v>
      </c>
      <c r="O56" s="467">
        <v>0</v>
      </c>
      <c r="P56" s="468"/>
      <c r="Q56" s="477"/>
      <c r="R56" s="477"/>
    </row>
    <row r="57" spans="1:18" ht="12.75">
      <c r="A57" s="405"/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77"/>
      <c r="R57" s="477"/>
    </row>
    <row r="58" spans="1:18" s="3" customFormat="1" ht="13.5" customHeight="1">
      <c r="A58" s="24" t="s">
        <v>479</v>
      </c>
      <c r="B58" s="403" t="s">
        <v>972</v>
      </c>
      <c r="C58" s="403"/>
      <c r="D58" s="403"/>
      <c r="E58" s="403"/>
      <c r="F58" s="403"/>
      <c r="G58" s="403"/>
      <c r="H58" s="403"/>
      <c r="I58" s="404"/>
      <c r="J58" s="401" t="s">
        <v>620</v>
      </c>
      <c r="K58" s="402"/>
      <c r="L58" s="103" t="s">
        <v>762</v>
      </c>
      <c r="M58" s="57" t="s">
        <v>619</v>
      </c>
      <c r="N58" s="475" t="s">
        <v>761</v>
      </c>
      <c r="O58" s="475"/>
      <c r="P58" s="476"/>
      <c r="Q58" s="477"/>
      <c r="R58" s="477"/>
    </row>
    <row r="59" spans="1:18" s="3" customFormat="1" ht="13.5" customHeight="1">
      <c r="A59" s="24" t="s">
        <v>490</v>
      </c>
      <c r="B59" s="459" t="s">
        <v>755</v>
      </c>
      <c r="C59" s="460"/>
      <c r="D59" s="469" t="s">
        <v>621</v>
      </c>
      <c r="E59" s="470"/>
      <c r="F59" s="471" t="s">
        <v>712</v>
      </c>
      <c r="G59" s="471"/>
      <c r="H59" s="471"/>
      <c r="I59" s="471"/>
      <c r="J59" s="472"/>
      <c r="K59" s="24" t="s">
        <v>477</v>
      </c>
      <c r="L59" s="473">
        <v>37316</v>
      </c>
      <c r="M59" s="474"/>
      <c r="N59" s="24" t="s">
        <v>478</v>
      </c>
      <c r="O59" s="473" t="s">
        <v>712</v>
      </c>
      <c r="P59" s="474"/>
      <c r="Q59" s="477"/>
      <c r="R59" s="477"/>
    </row>
    <row r="60" spans="1:18" ht="12.75">
      <c r="A60" s="401" t="s">
        <v>622</v>
      </c>
      <c r="B60" s="402"/>
      <c r="C60" s="402"/>
      <c r="D60" s="467">
        <v>0</v>
      </c>
      <c r="E60" s="468"/>
      <c r="F60" s="401" t="s">
        <v>626</v>
      </c>
      <c r="G60" s="402"/>
      <c r="H60" s="467">
        <v>0</v>
      </c>
      <c r="I60" s="468"/>
      <c r="J60" s="401" t="s">
        <v>624</v>
      </c>
      <c r="K60" s="402"/>
      <c r="L60" s="467">
        <v>0</v>
      </c>
      <c r="M60" s="468"/>
      <c r="N60" s="104" t="s">
        <v>625</v>
      </c>
      <c r="O60" s="467">
        <v>0</v>
      </c>
      <c r="P60" s="468"/>
      <c r="Q60" s="477"/>
      <c r="R60" s="477"/>
    </row>
    <row r="61" spans="1:18" ht="12.75">
      <c r="A61" s="405"/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77"/>
      <c r="R61" s="477"/>
    </row>
    <row r="62" spans="1:19" s="42" customFormat="1" ht="11.25" customHeight="1">
      <c r="A62" s="401" t="s">
        <v>981</v>
      </c>
      <c r="B62" s="402"/>
      <c r="C62" s="402"/>
      <c r="D62" s="402"/>
      <c r="E62" s="406"/>
      <c r="F62" s="457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77"/>
      <c r="R62" s="477"/>
      <c r="S62" s="36"/>
    </row>
    <row r="63" spans="1:18" s="3" customFormat="1" ht="13.5" customHeight="1">
      <c r="A63" s="24" t="s">
        <v>479</v>
      </c>
      <c r="B63" s="403" t="s">
        <v>1013</v>
      </c>
      <c r="C63" s="403"/>
      <c r="D63" s="403"/>
      <c r="E63" s="403"/>
      <c r="F63" s="403"/>
      <c r="G63" s="403"/>
      <c r="H63" s="403"/>
      <c r="I63" s="404"/>
      <c r="J63" s="401" t="s">
        <v>620</v>
      </c>
      <c r="K63" s="402"/>
      <c r="L63" s="103" t="s">
        <v>712</v>
      </c>
      <c r="M63" s="57" t="s">
        <v>619</v>
      </c>
      <c r="N63" s="475" t="s">
        <v>761</v>
      </c>
      <c r="O63" s="475"/>
      <c r="P63" s="476"/>
      <c r="Q63" s="477"/>
      <c r="R63" s="477"/>
    </row>
    <row r="64" spans="1:18" s="3" customFormat="1" ht="13.5" customHeight="1">
      <c r="A64" s="24" t="s">
        <v>490</v>
      </c>
      <c r="B64" s="459" t="s">
        <v>755</v>
      </c>
      <c r="C64" s="460"/>
      <c r="D64" s="469" t="s">
        <v>621</v>
      </c>
      <c r="E64" s="470"/>
      <c r="F64" s="471" t="s">
        <v>1014</v>
      </c>
      <c r="G64" s="471"/>
      <c r="H64" s="471"/>
      <c r="I64" s="471"/>
      <c r="J64" s="472"/>
      <c r="K64" s="24" t="s">
        <v>477</v>
      </c>
      <c r="L64" s="473">
        <v>41852</v>
      </c>
      <c r="M64" s="474"/>
      <c r="N64" s="24" t="s">
        <v>478</v>
      </c>
      <c r="O64" s="473" t="s">
        <v>712</v>
      </c>
      <c r="P64" s="474"/>
      <c r="Q64" s="477"/>
      <c r="R64" s="477"/>
    </row>
    <row r="65" spans="1:18" ht="12.75">
      <c r="A65" s="401" t="s">
        <v>622</v>
      </c>
      <c r="B65" s="402"/>
      <c r="C65" s="402"/>
      <c r="D65" s="467">
        <v>0</v>
      </c>
      <c r="E65" s="468"/>
      <c r="F65" s="401" t="s">
        <v>626</v>
      </c>
      <c r="G65" s="402"/>
      <c r="H65" s="467">
        <v>0</v>
      </c>
      <c r="I65" s="468"/>
      <c r="J65" s="401" t="s">
        <v>624</v>
      </c>
      <c r="K65" s="402"/>
      <c r="L65" s="467">
        <v>0</v>
      </c>
      <c r="M65" s="468"/>
      <c r="N65" s="104" t="s">
        <v>625</v>
      </c>
      <c r="O65" s="467">
        <v>0</v>
      </c>
      <c r="P65" s="468"/>
      <c r="Q65" s="477"/>
      <c r="R65" s="477"/>
    </row>
    <row r="66" spans="1:18" ht="12.75">
      <c r="A66" s="405"/>
      <c r="B66" s="405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77"/>
      <c r="R66" s="477"/>
    </row>
    <row r="67" spans="1:18" s="3" customFormat="1" ht="13.5" customHeight="1">
      <c r="A67" s="24" t="s">
        <v>479</v>
      </c>
      <c r="B67" s="403" t="s">
        <v>754</v>
      </c>
      <c r="C67" s="403"/>
      <c r="D67" s="403"/>
      <c r="E67" s="403"/>
      <c r="F67" s="403"/>
      <c r="G67" s="403"/>
      <c r="H67" s="403"/>
      <c r="I67" s="404"/>
      <c r="J67" s="401" t="s">
        <v>620</v>
      </c>
      <c r="K67" s="402"/>
      <c r="L67" s="103" t="s">
        <v>760</v>
      </c>
      <c r="M67" s="57" t="s">
        <v>619</v>
      </c>
      <c r="N67" s="475" t="s">
        <v>761</v>
      </c>
      <c r="O67" s="475"/>
      <c r="P67" s="476"/>
      <c r="Q67" s="477"/>
      <c r="R67" s="477"/>
    </row>
    <row r="68" spans="1:18" s="3" customFormat="1" ht="13.5" customHeight="1">
      <c r="A68" s="24" t="s">
        <v>490</v>
      </c>
      <c r="B68" s="459" t="s">
        <v>755</v>
      </c>
      <c r="C68" s="460"/>
      <c r="D68" s="469" t="s">
        <v>621</v>
      </c>
      <c r="E68" s="470"/>
      <c r="F68" s="471" t="s">
        <v>763</v>
      </c>
      <c r="G68" s="471"/>
      <c r="H68" s="471"/>
      <c r="I68" s="471"/>
      <c r="J68" s="472"/>
      <c r="K68" s="24" t="s">
        <v>477</v>
      </c>
      <c r="L68" s="473">
        <v>41000</v>
      </c>
      <c r="M68" s="474"/>
      <c r="N68" s="24" t="s">
        <v>478</v>
      </c>
      <c r="O68" s="473" t="s">
        <v>712</v>
      </c>
      <c r="P68" s="474"/>
      <c r="Q68" s="477"/>
      <c r="R68" s="477"/>
    </row>
    <row r="69" spans="1:18" ht="12.75">
      <c r="A69" s="401" t="s">
        <v>622</v>
      </c>
      <c r="B69" s="402"/>
      <c r="C69" s="402"/>
      <c r="D69" s="467">
        <v>0</v>
      </c>
      <c r="E69" s="468"/>
      <c r="F69" s="401" t="s">
        <v>626</v>
      </c>
      <c r="G69" s="402"/>
      <c r="H69" s="467">
        <v>0</v>
      </c>
      <c r="I69" s="468"/>
      <c r="J69" s="401" t="s">
        <v>624</v>
      </c>
      <c r="K69" s="402"/>
      <c r="L69" s="467">
        <v>0</v>
      </c>
      <c r="M69" s="468"/>
      <c r="N69" s="104" t="s">
        <v>625</v>
      </c>
      <c r="O69" s="467">
        <v>0</v>
      </c>
      <c r="P69" s="468"/>
      <c r="Q69" s="477"/>
      <c r="R69" s="477"/>
    </row>
    <row r="70" spans="1:18" ht="12.75">
      <c r="A70" s="405"/>
      <c r="B70" s="405"/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77"/>
      <c r="R70" s="477"/>
    </row>
    <row r="71" spans="1:19" s="42" customFormat="1" ht="11.25" customHeight="1">
      <c r="A71" s="401" t="s">
        <v>159</v>
      </c>
      <c r="B71" s="402"/>
      <c r="C71" s="402"/>
      <c r="D71" s="402"/>
      <c r="E71" s="406"/>
      <c r="F71" s="457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477"/>
      <c r="R71" s="477"/>
      <c r="S71" s="36"/>
    </row>
    <row r="72" spans="1:18" s="3" customFormat="1" ht="13.5" customHeight="1">
      <c r="A72" s="24" t="s">
        <v>479</v>
      </c>
      <c r="B72" s="403" t="s">
        <v>185</v>
      </c>
      <c r="C72" s="403"/>
      <c r="D72" s="403"/>
      <c r="E72" s="403"/>
      <c r="F72" s="403"/>
      <c r="G72" s="403"/>
      <c r="H72" s="403"/>
      <c r="I72" s="404"/>
      <c r="J72" s="401" t="s">
        <v>620</v>
      </c>
      <c r="K72" s="402"/>
      <c r="L72" s="103" t="s">
        <v>760</v>
      </c>
      <c r="M72" s="57" t="s">
        <v>619</v>
      </c>
      <c r="N72" s="475" t="s">
        <v>761</v>
      </c>
      <c r="O72" s="475"/>
      <c r="P72" s="476"/>
      <c r="Q72" s="477"/>
      <c r="R72" s="477"/>
    </row>
    <row r="73" spans="1:18" s="3" customFormat="1" ht="13.5" customHeight="1">
      <c r="A73" s="24" t="s">
        <v>490</v>
      </c>
      <c r="B73" s="459" t="s">
        <v>755</v>
      </c>
      <c r="C73" s="460"/>
      <c r="D73" s="469" t="s">
        <v>621</v>
      </c>
      <c r="E73" s="470"/>
      <c r="F73" s="471" t="s">
        <v>187</v>
      </c>
      <c r="G73" s="471"/>
      <c r="H73" s="471"/>
      <c r="I73" s="471"/>
      <c r="J73" s="472"/>
      <c r="K73" s="24" t="s">
        <v>477</v>
      </c>
      <c r="L73" s="473">
        <v>41061</v>
      </c>
      <c r="M73" s="474"/>
      <c r="N73" s="24" t="s">
        <v>478</v>
      </c>
      <c r="O73" s="473" t="s">
        <v>712</v>
      </c>
      <c r="P73" s="474"/>
      <c r="Q73" s="477"/>
      <c r="R73" s="477"/>
    </row>
    <row r="74" spans="1:18" ht="12.75">
      <c r="A74" s="401" t="s">
        <v>622</v>
      </c>
      <c r="B74" s="402"/>
      <c r="C74" s="402"/>
      <c r="D74" s="467">
        <v>30000</v>
      </c>
      <c r="E74" s="468"/>
      <c r="F74" s="401" t="s">
        <v>623</v>
      </c>
      <c r="G74" s="402"/>
      <c r="H74" s="467">
        <v>30000</v>
      </c>
      <c r="I74" s="468"/>
      <c r="J74" s="401" t="s">
        <v>624</v>
      </c>
      <c r="K74" s="402"/>
      <c r="L74" s="467">
        <v>2000</v>
      </c>
      <c r="M74" s="468"/>
      <c r="N74" s="104" t="s">
        <v>625</v>
      </c>
      <c r="O74" s="467">
        <v>28000</v>
      </c>
      <c r="P74" s="468"/>
      <c r="Q74" s="477"/>
      <c r="R74" s="477"/>
    </row>
    <row r="75" spans="1:18" ht="12.75">
      <c r="A75" s="405"/>
      <c r="B75" s="405"/>
      <c r="C75" s="405"/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477"/>
      <c r="R75" s="477"/>
    </row>
    <row r="76" spans="1:18" s="3" customFormat="1" ht="13.5" customHeight="1">
      <c r="A76" s="24" t="s">
        <v>479</v>
      </c>
      <c r="B76" s="403" t="s">
        <v>186</v>
      </c>
      <c r="C76" s="403"/>
      <c r="D76" s="403"/>
      <c r="E76" s="403"/>
      <c r="F76" s="403"/>
      <c r="G76" s="403"/>
      <c r="H76" s="403"/>
      <c r="I76" s="404"/>
      <c r="J76" s="401" t="s">
        <v>620</v>
      </c>
      <c r="K76" s="402"/>
      <c r="L76" s="103" t="s">
        <v>712</v>
      </c>
      <c r="M76" s="57" t="s">
        <v>619</v>
      </c>
      <c r="N76" s="475" t="s">
        <v>712</v>
      </c>
      <c r="O76" s="475"/>
      <c r="P76" s="476"/>
      <c r="Q76" s="477"/>
      <c r="R76" s="477"/>
    </row>
    <row r="77" spans="1:18" s="3" customFormat="1" ht="13.5" customHeight="1">
      <c r="A77" s="24" t="s">
        <v>490</v>
      </c>
      <c r="B77" s="459" t="s">
        <v>712</v>
      </c>
      <c r="C77" s="460"/>
      <c r="D77" s="469" t="s">
        <v>621</v>
      </c>
      <c r="E77" s="470"/>
      <c r="F77" s="471" t="s">
        <v>188</v>
      </c>
      <c r="G77" s="471"/>
      <c r="H77" s="471"/>
      <c r="I77" s="471"/>
      <c r="J77" s="472"/>
      <c r="K77" s="24" t="s">
        <v>477</v>
      </c>
      <c r="L77" s="473">
        <v>41061</v>
      </c>
      <c r="M77" s="474"/>
      <c r="N77" s="24" t="s">
        <v>478</v>
      </c>
      <c r="O77" s="473" t="s">
        <v>712</v>
      </c>
      <c r="P77" s="474"/>
      <c r="Q77" s="477"/>
      <c r="R77" s="477"/>
    </row>
    <row r="78" spans="1:18" ht="12.75">
      <c r="A78" s="401" t="s">
        <v>622</v>
      </c>
      <c r="B78" s="402"/>
      <c r="C78" s="402"/>
      <c r="D78" s="467">
        <v>0</v>
      </c>
      <c r="E78" s="468"/>
      <c r="F78" s="401" t="s">
        <v>626</v>
      </c>
      <c r="G78" s="402"/>
      <c r="H78" s="467">
        <v>0</v>
      </c>
      <c r="I78" s="468"/>
      <c r="J78" s="401" t="s">
        <v>624</v>
      </c>
      <c r="K78" s="402"/>
      <c r="L78" s="467">
        <v>0</v>
      </c>
      <c r="M78" s="468"/>
      <c r="N78" s="104" t="s">
        <v>625</v>
      </c>
      <c r="O78" s="467">
        <v>0</v>
      </c>
      <c r="P78" s="468"/>
      <c r="Q78" s="477"/>
      <c r="R78" s="477"/>
    </row>
    <row r="79" spans="1:18" ht="12.75">
      <c r="A79" s="405"/>
      <c r="B79" s="405"/>
      <c r="C79" s="405"/>
      <c r="D79" s="405"/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Q79" s="477"/>
      <c r="R79" s="477"/>
    </row>
    <row r="80" spans="1:19" s="42" customFormat="1" ht="11.25" customHeight="1">
      <c r="A80" s="401" t="s">
        <v>786</v>
      </c>
      <c r="B80" s="402"/>
      <c r="C80" s="402"/>
      <c r="D80" s="402"/>
      <c r="E80" s="406"/>
      <c r="F80" s="457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77"/>
      <c r="R80" s="477"/>
      <c r="S80" s="36"/>
    </row>
    <row r="81" spans="1:18" s="3" customFormat="1" ht="13.5" customHeight="1">
      <c r="A81" s="24" t="s">
        <v>479</v>
      </c>
      <c r="B81" s="403" t="s">
        <v>813</v>
      </c>
      <c r="C81" s="403"/>
      <c r="D81" s="403"/>
      <c r="E81" s="403"/>
      <c r="F81" s="403"/>
      <c r="G81" s="403"/>
      <c r="H81" s="403"/>
      <c r="I81" s="404"/>
      <c r="J81" s="401" t="s">
        <v>620</v>
      </c>
      <c r="K81" s="402"/>
      <c r="L81" s="103" t="s">
        <v>760</v>
      </c>
      <c r="M81" s="57" t="s">
        <v>619</v>
      </c>
      <c r="N81" s="475" t="s">
        <v>761</v>
      </c>
      <c r="O81" s="475"/>
      <c r="P81" s="476"/>
      <c r="Q81" s="477"/>
      <c r="R81" s="477"/>
    </row>
    <row r="82" spans="1:18" s="3" customFormat="1" ht="13.5" customHeight="1">
      <c r="A82" s="24" t="s">
        <v>490</v>
      </c>
      <c r="B82" s="459" t="s">
        <v>758</v>
      </c>
      <c r="C82" s="460"/>
      <c r="D82" s="469" t="s">
        <v>621</v>
      </c>
      <c r="E82" s="470"/>
      <c r="F82" s="471" t="s">
        <v>817</v>
      </c>
      <c r="G82" s="471"/>
      <c r="H82" s="471"/>
      <c r="I82" s="471"/>
      <c r="J82" s="472"/>
      <c r="K82" s="24" t="s">
        <v>477</v>
      </c>
      <c r="L82" s="473">
        <v>40588</v>
      </c>
      <c r="M82" s="474"/>
      <c r="N82" s="24" t="s">
        <v>478</v>
      </c>
      <c r="O82" s="473" t="s">
        <v>712</v>
      </c>
      <c r="P82" s="474"/>
      <c r="Q82" s="477"/>
      <c r="R82" s="477"/>
    </row>
    <row r="83" spans="1:18" ht="12.75">
      <c r="A83" s="401" t="s">
        <v>622</v>
      </c>
      <c r="B83" s="402"/>
      <c r="C83" s="402"/>
      <c r="D83" s="467">
        <v>0</v>
      </c>
      <c r="E83" s="468"/>
      <c r="F83" s="401" t="s">
        <v>623</v>
      </c>
      <c r="G83" s="402"/>
      <c r="H83" s="467">
        <v>0</v>
      </c>
      <c r="I83" s="468"/>
      <c r="J83" s="401" t="s">
        <v>624</v>
      </c>
      <c r="K83" s="402"/>
      <c r="L83" s="467">
        <v>0</v>
      </c>
      <c r="M83" s="468"/>
      <c r="N83" s="104" t="s">
        <v>625</v>
      </c>
      <c r="O83" s="467">
        <v>0</v>
      </c>
      <c r="P83" s="468"/>
      <c r="Q83" s="477"/>
      <c r="R83" s="477"/>
    </row>
    <row r="84" spans="1:18" ht="12.75">
      <c r="A84" s="405"/>
      <c r="B84" s="405"/>
      <c r="C84" s="405"/>
      <c r="D84" s="405"/>
      <c r="E84" s="405"/>
      <c r="F84" s="405"/>
      <c r="G84" s="405"/>
      <c r="H84" s="405"/>
      <c r="I84" s="405"/>
      <c r="J84" s="405"/>
      <c r="K84" s="405"/>
      <c r="L84" s="405"/>
      <c r="M84" s="405"/>
      <c r="N84" s="405"/>
      <c r="O84" s="405"/>
      <c r="P84" s="405"/>
      <c r="Q84" s="477"/>
      <c r="R84" s="477"/>
    </row>
    <row r="85" spans="1:18" s="3" customFormat="1" ht="13.5" customHeight="1">
      <c r="A85" s="24" t="s">
        <v>479</v>
      </c>
      <c r="B85" s="403" t="s">
        <v>814</v>
      </c>
      <c r="C85" s="403"/>
      <c r="D85" s="403"/>
      <c r="E85" s="403"/>
      <c r="F85" s="403"/>
      <c r="G85" s="403"/>
      <c r="H85" s="403"/>
      <c r="I85" s="404"/>
      <c r="J85" s="401" t="s">
        <v>620</v>
      </c>
      <c r="K85" s="402"/>
      <c r="L85" s="103" t="s">
        <v>760</v>
      </c>
      <c r="M85" s="57" t="s">
        <v>619</v>
      </c>
      <c r="N85" s="475" t="s">
        <v>761</v>
      </c>
      <c r="O85" s="475"/>
      <c r="P85" s="476"/>
      <c r="Q85" s="477"/>
      <c r="R85" s="477"/>
    </row>
    <row r="86" spans="1:18" s="3" customFormat="1" ht="13.5" customHeight="1">
      <c r="A86" s="24" t="s">
        <v>490</v>
      </c>
      <c r="B86" s="459" t="s">
        <v>758</v>
      </c>
      <c r="C86" s="460"/>
      <c r="D86" s="469" t="s">
        <v>621</v>
      </c>
      <c r="E86" s="470"/>
      <c r="F86" s="471" t="s">
        <v>817</v>
      </c>
      <c r="G86" s="471"/>
      <c r="H86" s="471"/>
      <c r="I86" s="471"/>
      <c r="J86" s="472"/>
      <c r="K86" s="24" t="s">
        <v>477</v>
      </c>
      <c r="L86" s="473">
        <v>40756</v>
      </c>
      <c r="M86" s="474"/>
      <c r="N86" s="24" t="s">
        <v>478</v>
      </c>
      <c r="O86" s="473" t="s">
        <v>712</v>
      </c>
      <c r="P86" s="474"/>
      <c r="Q86" s="477"/>
      <c r="R86" s="477"/>
    </row>
    <row r="87" spans="1:18" ht="12.75">
      <c r="A87" s="401" t="s">
        <v>622</v>
      </c>
      <c r="B87" s="402"/>
      <c r="C87" s="402"/>
      <c r="D87" s="467">
        <v>0</v>
      </c>
      <c r="E87" s="468"/>
      <c r="F87" s="401" t="s">
        <v>626</v>
      </c>
      <c r="G87" s="402"/>
      <c r="H87" s="467">
        <v>0</v>
      </c>
      <c r="I87" s="468"/>
      <c r="J87" s="401" t="s">
        <v>624</v>
      </c>
      <c r="K87" s="402"/>
      <c r="L87" s="467">
        <v>0</v>
      </c>
      <c r="M87" s="468"/>
      <c r="N87" s="104" t="s">
        <v>625</v>
      </c>
      <c r="O87" s="467">
        <v>0</v>
      </c>
      <c r="P87" s="468"/>
      <c r="Q87" s="477"/>
      <c r="R87" s="477"/>
    </row>
    <row r="88" spans="1:18" ht="12.75">
      <c r="A88" s="405"/>
      <c r="B88" s="405"/>
      <c r="C88" s="405"/>
      <c r="D88" s="405"/>
      <c r="E88" s="405"/>
      <c r="F88" s="405"/>
      <c r="G88" s="405"/>
      <c r="H88" s="405"/>
      <c r="I88" s="405"/>
      <c r="J88" s="405"/>
      <c r="K88" s="405"/>
      <c r="L88" s="405"/>
      <c r="M88" s="405"/>
      <c r="N88" s="405"/>
      <c r="O88" s="405"/>
      <c r="P88" s="405"/>
      <c r="Q88" s="477"/>
      <c r="R88" s="477"/>
    </row>
    <row r="89" spans="1:18" s="3" customFormat="1" ht="13.5" customHeight="1">
      <c r="A89" s="24" t="s">
        <v>479</v>
      </c>
      <c r="B89" s="403" t="s">
        <v>815</v>
      </c>
      <c r="C89" s="403"/>
      <c r="D89" s="403"/>
      <c r="E89" s="403"/>
      <c r="F89" s="403"/>
      <c r="G89" s="403"/>
      <c r="H89" s="403"/>
      <c r="I89" s="404"/>
      <c r="J89" s="401" t="s">
        <v>620</v>
      </c>
      <c r="K89" s="402"/>
      <c r="L89" s="103" t="s">
        <v>760</v>
      </c>
      <c r="M89" s="57" t="s">
        <v>619</v>
      </c>
      <c r="N89" s="475" t="s">
        <v>761</v>
      </c>
      <c r="O89" s="475"/>
      <c r="P89" s="476"/>
      <c r="Q89" s="477"/>
      <c r="R89" s="477"/>
    </row>
    <row r="90" spans="1:18" s="3" customFormat="1" ht="13.5" customHeight="1">
      <c r="A90" s="24" t="s">
        <v>490</v>
      </c>
      <c r="B90" s="459" t="s">
        <v>758</v>
      </c>
      <c r="C90" s="460"/>
      <c r="D90" s="469" t="s">
        <v>621</v>
      </c>
      <c r="E90" s="470"/>
      <c r="F90" s="471" t="s">
        <v>817</v>
      </c>
      <c r="G90" s="471"/>
      <c r="H90" s="471"/>
      <c r="I90" s="471"/>
      <c r="J90" s="472"/>
      <c r="K90" s="24" t="s">
        <v>477</v>
      </c>
      <c r="L90" s="473">
        <v>41281</v>
      </c>
      <c r="M90" s="474"/>
      <c r="N90" s="24" t="s">
        <v>478</v>
      </c>
      <c r="O90" s="473" t="s">
        <v>712</v>
      </c>
      <c r="P90" s="474"/>
      <c r="Q90" s="477"/>
      <c r="R90" s="477"/>
    </row>
    <row r="91" spans="1:18" ht="12.75">
      <c r="A91" s="401" t="s">
        <v>622</v>
      </c>
      <c r="B91" s="402"/>
      <c r="C91" s="402"/>
      <c r="D91" s="467">
        <v>0</v>
      </c>
      <c r="E91" s="468"/>
      <c r="F91" s="401" t="s">
        <v>626</v>
      </c>
      <c r="G91" s="402"/>
      <c r="H91" s="467">
        <v>0</v>
      </c>
      <c r="I91" s="468"/>
      <c r="J91" s="401" t="s">
        <v>624</v>
      </c>
      <c r="K91" s="402"/>
      <c r="L91" s="467">
        <v>0</v>
      </c>
      <c r="M91" s="468"/>
      <c r="N91" s="104" t="s">
        <v>625</v>
      </c>
      <c r="O91" s="467">
        <v>0</v>
      </c>
      <c r="P91" s="468"/>
      <c r="Q91" s="477"/>
      <c r="R91" s="477"/>
    </row>
    <row r="92" spans="1:18" ht="12.75">
      <c r="A92" s="405"/>
      <c r="B92" s="405"/>
      <c r="C92" s="405"/>
      <c r="D92" s="405"/>
      <c r="E92" s="405"/>
      <c r="F92" s="405"/>
      <c r="G92" s="405"/>
      <c r="H92" s="405"/>
      <c r="I92" s="405"/>
      <c r="J92" s="405"/>
      <c r="K92" s="405"/>
      <c r="L92" s="405"/>
      <c r="M92" s="405"/>
      <c r="N92" s="405"/>
      <c r="O92" s="405"/>
      <c r="P92" s="405"/>
      <c r="Q92" s="477"/>
      <c r="R92" s="477"/>
    </row>
    <row r="93" spans="1:18" s="3" customFormat="1" ht="13.5" customHeight="1">
      <c r="A93" s="24" t="s">
        <v>479</v>
      </c>
      <c r="B93" s="403" t="s">
        <v>816</v>
      </c>
      <c r="C93" s="403"/>
      <c r="D93" s="403"/>
      <c r="E93" s="403"/>
      <c r="F93" s="403"/>
      <c r="G93" s="403"/>
      <c r="H93" s="403"/>
      <c r="I93" s="404"/>
      <c r="J93" s="401" t="s">
        <v>620</v>
      </c>
      <c r="K93" s="402"/>
      <c r="L93" s="103" t="s">
        <v>760</v>
      </c>
      <c r="M93" s="57" t="s">
        <v>619</v>
      </c>
      <c r="N93" s="475" t="s">
        <v>761</v>
      </c>
      <c r="O93" s="475"/>
      <c r="P93" s="476"/>
      <c r="Q93" s="477"/>
      <c r="R93" s="477"/>
    </row>
    <row r="94" spans="1:18" s="3" customFormat="1" ht="13.5" customHeight="1">
      <c r="A94" s="24" t="s">
        <v>490</v>
      </c>
      <c r="B94" s="459" t="s">
        <v>755</v>
      </c>
      <c r="C94" s="460"/>
      <c r="D94" s="469" t="s">
        <v>621</v>
      </c>
      <c r="E94" s="470"/>
      <c r="F94" s="471" t="s">
        <v>817</v>
      </c>
      <c r="G94" s="471"/>
      <c r="H94" s="471"/>
      <c r="I94" s="471"/>
      <c r="J94" s="472"/>
      <c r="K94" s="24" t="s">
        <v>477</v>
      </c>
      <c r="L94" s="473">
        <v>41309</v>
      </c>
      <c r="M94" s="474"/>
      <c r="N94" s="24" t="s">
        <v>478</v>
      </c>
      <c r="O94" s="473" t="s">
        <v>712</v>
      </c>
      <c r="P94" s="474"/>
      <c r="Q94" s="477"/>
      <c r="R94" s="477"/>
    </row>
    <row r="95" spans="1:18" ht="12.75">
      <c r="A95" s="401" t="s">
        <v>622</v>
      </c>
      <c r="B95" s="402"/>
      <c r="C95" s="402"/>
      <c r="D95" s="467">
        <v>0</v>
      </c>
      <c r="E95" s="468"/>
      <c r="F95" s="401" t="s">
        <v>626</v>
      </c>
      <c r="G95" s="402"/>
      <c r="H95" s="467">
        <v>0</v>
      </c>
      <c r="I95" s="468"/>
      <c r="J95" s="401" t="s">
        <v>624</v>
      </c>
      <c r="K95" s="402"/>
      <c r="L95" s="467">
        <v>0</v>
      </c>
      <c r="M95" s="468"/>
      <c r="N95" s="104" t="s">
        <v>625</v>
      </c>
      <c r="O95" s="467">
        <v>0</v>
      </c>
      <c r="P95" s="468"/>
      <c r="Q95" s="477"/>
      <c r="R95" s="477"/>
    </row>
    <row r="96" spans="1:18" ht="12.75">
      <c r="A96" s="405"/>
      <c r="B96" s="405"/>
      <c r="C96" s="405"/>
      <c r="D96" s="405"/>
      <c r="E96" s="405"/>
      <c r="F96" s="405"/>
      <c r="G96" s="405"/>
      <c r="H96" s="405"/>
      <c r="I96" s="405"/>
      <c r="J96" s="405"/>
      <c r="K96" s="405"/>
      <c r="L96" s="405"/>
      <c r="M96" s="405"/>
      <c r="N96" s="405"/>
      <c r="O96" s="405"/>
      <c r="P96" s="405"/>
      <c r="Q96" s="477"/>
      <c r="R96" s="477"/>
    </row>
    <row r="97" spans="1:19" s="42" customFormat="1" ht="11.25" customHeight="1">
      <c r="A97" s="401" t="s">
        <v>198</v>
      </c>
      <c r="B97" s="402"/>
      <c r="C97" s="402"/>
      <c r="D97" s="402"/>
      <c r="E97" s="406"/>
      <c r="F97" s="457"/>
      <c r="G97" s="458"/>
      <c r="H97" s="458"/>
      <c r="I97" s="458"/>
      <c r="J97" s="458"/>
      <c r="K97" s="458"/>
      <c r="L97" s="458"/>
      <c r="M97" s="458"/>
      <c r="N97" s="458"/>
      <c r="O97" s="458"/>
      <c r="P97" s="458"/>
      <c r="Q97" s="477"/>
      <c r="R97" s="477"/>
      <c r="S97" s="36"/>
    </row>
    <row r="98" spans="1:18" s="3" customFormat="1" ht="13.5" customHeight="1">
      <c r="A98" s="24" t="s">
        <v>479</v>
      </c>
      <c r="B98" s="403" t="s">
        <v>222</v>
      </c>
      <c r="C98" s="403"/>
      <c r="D98" s="403"/>
      <c r="E98" s="403"/>
      <c r="F98" s="403"/>
      <c r="G98" s="403"/>
      <c r="H98" s="403"/>
      <c r="I98" s="404"/>
      <c r="J98" s="401" t="s">
        <v>620</v>
      </c>
      <c r="K98" s="402"/>
      <c r="L98" s="103" t="s">
        <v>772</v>
      </c>
      <c r="M98" s="57" t="s">
        <v>619</v>
      </c>
      <c r="N98" s="475" t="s">
        <v>761</v>
      </c>
      <c r="O98" s="475"/>
      <c r="P98" s="476"/>
      <c r="Q98" s="477"/>
      <c r="R98" s="477"/>
    </row>
    <row r="99" spans="1:18" s="3" customFormat="1" ht="13.5" customHeight="1">
      <c r="A99" s="24" t="s">
        <v>490</v>
      </c>
      <c r="B99" s="459" t="s">
        <v>755</v>
      </c>
      <c r="C99" s="460"/>
      <c r="D99" s="469" t="s">
        <v>621</v>
      </c>
      <c r="E99" s="470"/>
      <c r="F99" s="471" t="s">
        <v>225</v>
      </c>
      <c r="G99" s="471"/>
      <c r="H99" s="471"/>
      <c r="I99" s="471"/>
      <c r="J99" s="472"/>
      <c r="K99" s="24" t="s">
        <v>477</v>
      </c>
      <c r="L99" s="473" t="s">
        <v>224</v>
      </c>
      <c r="M99" s="474"/>
      <c r="N99" s="24" t="s">
        <v>478</v>
      </c>
      <c r="O99" s="473" t="s">
        <v>712</v>
      </c>
      <c r="P99" s="474"/>
      <c r="Q99" s="477"/>
      <c r="R99" s="477"/>
    </row>
    <row r="100" spans="1:18" ht="12.75">
      <c r="A100" s="401" t="s">
        <v>622</v>
      </c>
      <c r="B100" s="402"/>
      <c r="C100" s="402"/>
      <c r="D100" s="467">
        <v>0</v>
      </c>
      <c r="E100" s="468"/>
      <c r="F100" s="401" t="s">
        <v>623</v>
      </c>
      <c r="G100" s="402"/>
      <c r="H100" s="467">
        <v>0</v>
      </c>
      <c r="I100" s="468"/>
      <c r="J100" s="401" t="s">
        <v>624</v>
      </c>
      <c r="K100" s="402"/>
      <c r="L100" s="467">
        <v>0</v>
      </c>
      <c r="M100" s="468"/>
      <c r="N100" s="104" t="s">
        <v>625</v>
      </c>
      <c r="O100" s="467">
        <v>0</v>
      </c>
      <c r="P100" s="468"/>
      <c r="Q100" s="477"/>
      <c r="R100" s="477"/>
    </row>
    <row r="101" spans="1:18" ht="12.75">
      <c r="A101" s="405"/>
      <c r="B101" s="405"/>
      <c r="C101" s="405"/>
      <c r="D101" s="405"/>
      <c r="E101" s="405"/>
      <c r="F101" s="405"/>
      <c r="G101" s="405"/>
      <c r="H101" s="405"/>
      <c r="I101" s="405"/>
      <c r="J101" s="405"/>
      <c r="K101" s="405"/>
      <c r="L101" s="405"/>
      <c r="M101" s="405"/>
      <c r="N101" s="405"/>
      <c r="O101" s="405"/>
      <c r="P101" s="405"/>
      <c r="Q101" s="477"/>
      <c r="R101" s="477"/>
    </row>
    <row r="102" spans="1:18" s="3" customFormat="1" ht="13.5" customHeight="1">
      <c r="A102" s="24" t="s">
        <v>479</v>
      </c>
      <c r="B102" s="403" t="s">
        <v>223</v>
      </c>
      <c r="C102" s="403"/>
      <c r="D102" s="403"/>
      <c r="E102" s="403"/>
      <c r="F102" s="403"/>
      <c r="G102" s="403"/>
      <c r="H102" s="403"/>
      <c r="I102" s="404"/>
      <c r="J102" s="401" t="s">
        <v>620</v>
      </c>
      <c r="K102" s="402"/>
      <c r="L102" s="103" t="s">
        <v>712</v>
      </c>
      <c r="M102" s="57" t="s">
        <v>619</v>
      </c>
      <c r="N102" s="475" t="s">
        <v>761</v>
      </c>
      <c r="O102" s="475"/>
      <c r="P102" s="476"/>
      <c r="Q102" s="477"/>
      <c r="R102" s="477"/>
    </row>
    <row r="103" spans="1:18" s="3" customFormat="1" ht="13.5" customHeight="1">
      <c r="A103" s="24" t="s">
        <v>490</v>
      </c>
      <c r="B103" s="459" t="s">
        <v>755</v>
      </c>
      <c r="C103" s="460"/>
      <c r="D103" s="469" t="s">
        <v>621</v>
      </c>
      <c r="E103" s="470"/>
      <c r="F103" s="471" t="s">
        <v>226</v>
      </c>
      <c r="G103" s="471"/>
      <c r="H103" s="471"/>
      <c r="I103" s="471"/>
      <c r="J103" s="472"/>
      <c r="K103" s="24" t="s">
        <v>477</v>
      </c>
      <c r="L103" s="473">
        <v>40971</v>
      </c>
      <c r="M103" s="474"/>
      <c r="N103" s="24" t="s">
        <v>478</v>
      </c>
      <c r="O103" s="473" t="s">
        <v>712</v>
      </c>
      <c r="P103" s="474"/>
      <c r="Q103" s="477"/>
      <c r="R103" s="477"/>
    </row>
    <row r="104" spans="1:18" ht="12.75">
      <c r="A104" s="401" t="s">
        <v>622</v>
      </c>
      <c r="B104" s="402"/>
      <c r="C104" s="402"/>
      <c r="D104" s="467">
        <v>0</v>
      </c>
      <c r="E104" s="468"/>
      <c r="F104" s="401" t="s">
        <v>626</v>
      </c>
      <c r="G104" s="402"/>
      <c r="H104" s="467">
        <v>0</v>
      </c>
      <c r="I104" s="468"/>
      <c r="J104" s="401" t="s">
        <v>624</v>
      </c>
      <c r="K104" s="402"/>
      <c r="L104" s="467">
        <v>0</v>
      </c>
      <c r="M104" s="468"/>
      <c r="N104" s="104" t="s">
        <v>625</v>
      </c>
      <c r="O104" s="467">
        <v>0</v>
      </c>
      <c r="P104" s="468"/>
      <c r="Q104" s="477"/>
      <c r="R104" s="477"/>
    </row>
    <row r="105" spans="1:18" ht="12.75">
      <c r="A105" s="405"/>
      <c r="B105" s="405"/>
      <c r="C105" s="405"/>
      <c r="D105" s="405"/>
      <c r="E105" s="405"/>
      <c r="F105" s="405"/>
      <c r="G105" s="405"/>
      <c r="H105" s="405"/>
      <c r="I105" s="405"/>
      <c r="J105" s="405"/>
      <c r="K105" s="405"/>
      <c r="L105" s="405"/>
      <c r="M105" s="405"/>
      <c r="N105" s="405"/>
      <c r="O105" s="405"/>
      <c r="P105" s="405"/>
      <c r="Q105" s="477"/>
      <c r="R105" s="477"/>
    </row>
    <row r="106" spans="1:19" s="42" customFormat="1" ht="11.25" customHeight="1">
      <c r="A106" s="401" t="s">
        <v>1112</v>
      </c>
      <c r="B106" s="402"/>
      <c r="C106" s="402"/>
      <c r="D106" s="402"/>
      <c r="E106" s="406"/>
      <c r="F106" s="457"/>
      <c r="G106" s="458"/>
      <c r="H106" s="458"/>
      <c r="I106" s="458"/>
      <c r="J106" s="458"/>
      <c r="K106" s="458"/>
      <c r="L106" s="458"/>
      <c r="M106" s="458"/>
      <c r="N106" s="458"/>
      <c r="O106" s="458"/>
      <c r="P106" s="458"/>
      <c r="Q106" s="477"/>
      <c r="R106" s="477"/>
      <c r="S106" s="36"/>
    </row>
    <row r="107" spans="1:18" s="3" customFormat="1" ht="13.5" customHeight="1">
      <c r="A107" s="24" t="s">
        <v>479</v>
      </c>
      <c r="B107" s="403" t="s">
        <v>1125</v>
      </c>
      <c r="C107" s="403"/>
      <c r="D107" s="403"/>
      <c r="E107" s="403"/>
      <c r="F107" s="403"/>
      <c r="G107" s="403"/>
      <c r="H107" s="403"/>
      <c r="I107" s="404"/>
      <c r="J107" s="401" t="s">
        <v>620</v>
      </c>
      <c r="K107" s="402"/>
      <c r="L107" s="103" t="s">
        <v>712</v>
      </c>
      <c r="M107" s="57" t="s">
        <v>619</v>
      </c>
      <c r="N107" s="475" t="s">
        <v>761</v>
      </c>
      <c r="O107" s="475"/>
      <c r="P107" s="476"/>
      <c r="Q107" s="477"/>
      <c r="R107" s="477"/>
    </row>
    <row r="108" spans="1:18" s="3" customFormat="1" ht="13.5" customHeight="1">
      <c r="A108" s="24" t="s">
        <v>490</v>
      </c>
      <c r="B108" s="459" t="s">
        <v>755</v>
      </c>
      <c r="C108" s="460"/>
      <c r="D108" s="469" t="s">
        <v>621</v>
      </c>
      <c r="E108" s="470"/>
      <c r="F108" s="471" t="s">
        <v>817</v>
      </c>
      <c r="G108" s="471"/>
      <c r="H108" s="471"/>
      <c r="I108" s="471"/>
      <c r="J108" s="472"/>
      <c r="K108" s="24" t="s">
        <v>477</v>
      </c>
      <c r="L108" s="473">
        <v>41491</v>
      </c>
      <c r="M108" s="474"/>
      <c r="N108" s="24" t="s">
        <v>478</v>
      </c>
      <c r="O108" s="473" t="s">
        <v>712</v>
      </c>
      <c r="P108" s="474"/>
      <c r="Q108" s="477"/>
      <c r="R108" s="477"/>
    </row>
    <row r="109" spans="1:18" ht="12.75">
      <c r="A109" s="401" t="s">
        <v>622</v>
      </c>
      <c r="B109" s="402"/>
      <c r="C109" s="402"/>
      <c r="D109" s="467">
        <v>0</v>
      </c>
      <c r="E109" s="468"/>
      <c r="F109" s="401" t="s">
        <v>623</v>
      </c>
      <c r="G109" s="402"/>
      <c r="H109" s="467">
        <v>0</v>
      </c>
      <c r="I109" s="468"/>
      <c r="J109" s="401" t="s">
        <v>624</v>
      </c>
      <c r="K109" s="402"/>
      <c r="L109" s="467">
        <v>0</v>
      </c>
      <c r="M109" s="468"/>
      <c r="N109" s="104" t="s">
        <v>625</v>
      </c>
      <c r="O109" s="467">
        <v>0</v>
      </c>
      <c r="P109" s="468"/>
      <c r="Q109" s="477"/>
      <c r="R109" s="477"/>
    </row>
    <row r="110" spans="1:18" ht="12.75">
      <c r="A110" s="405"/>
      <c r="B110" s="405"/>
      <c r="C110" s="405"/>
      <c r="D110" s="405"/>
      <c r="E110" s="405"/>
      <c r="F110" s="405"/>
      <c r="G110" s="405"/>
      <c r="H110" s="405"/>
      <c r="I110" s="405"/>
      <c r="J110" s="405"/>
      <c r="K110" s="405"/>
      <c r="L110" s="405"/>
      <c r="M110" s="405"/>
      <c r="N110" s="405"/>
      <c r="O110" s="405"/>
      <c r="P110" s="405"/>
      <c r="Q110" s="477"/>
      <c r="R110" s="477"/>
    </row>
    <row r="111" spans="1:19" s="42" customFormat="1" ht="11.25" customHeight="1">
      <c r="A111" s="401" t="s">
        <v>857</v>
      </c>
      <c r="B111" s="402"/>
      <c r="C111" s="402"/>
      <c r="D111" s="402"/>
      <c r="E111" s="406"/>
      <c r="F111" s="457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77"/>
      <c r="R111" s="477"/>
      <c r="S111" s="36"/>
    </row>
    <row r="112" spans="1:18" s="3" customFormat="1" ht="13.5" customHeight="1">
      <c r="A112" s="24" t="s">
        <v>479</v>
      </c>
      <c r="B112" s="403" t="s">
        <v>874</v>
      </c>
      <c r="C112" s="403"/>
      <c r="D112" s="403"/>
      <c r="E112" s="403"/>
      <c r="F112" s="403"/>
      <c r="G112" s="403"/>
      <c r="H112" s="403"/>
      <c r="I112" s="404"/>
      <c r="J112" s="401" t="s">
        <v>620</v>
      </c>
      <c r="K112" s="402"/>
      <c r="L112" s="103" t="s">
        <v>712</v>
      </c>
      <c r="M112" s="57" t="s">
        <v>619</v>
      </c>
      <c r="N112" s="475" t="s">
        <v>761</v>
      </c>
      <c r="O112" s="475"/>
      <c r="P112" s="476"/>
      <c r="Q112" s="477"/>
      <c r="R112" s="477"/>
    </row>
    <row r="113" spans="1:18" s="3" customFormat="1" ht="13.5" customHeight="1">
      <c r="A113" s="24" t="s">
        <v>490</v>
      </c>
      <c r="B113" s="459" t="s">
        <v>755</v>
      </c>
      <c r="C113" s="460"/>
      <c r="D113" s="469" t="s">
        <v>621</v>
      </c>
      <c r="E113" s="470"/>
      <c r="F113" s="471" t="s">
        <v>817</v>
      </c>
      <c r="G113" s="471"/>
      <c r="H113" s="471"/>
      <c r="I113" s="471"/>
      <c r="J113" s="472"/>
      <c r="K113" s="24" t="s">
        <v>477</v>
      </c>
      <c r="L113" s="473">
        <v>40391</v>
      </c>
      <c r="M113" s="474"/>
      <c r="N113" s="24" t="s">
        <v>478</v>
      </c>
      <c r="O113" s="473" t="s">
        <v>712</v>
      </c>
      <c r="P113" s="474"/>
      <c r="Q113" s="477"/>
      <c r="R113" s="477"/>
    </row>
    <row r="114" spans="1:18" ht="12.75">
      <c r="A114" s="401" t="s">
        <v>622</v>
      </c>
      <c r="B114" s="402"/>
      <c r="C114" s="402"/>
      <c r="D114" s="467">
        <v>0</v>
      </c>
      <c r="E114" s="468"/>
      <c r="F114" s="401" t="s">
        <v>623</v>
      </c>
      <c r="G114" s="402"/>
      <c r="H114" s="467">
        <v>0</v>
      </c>
      <c r="I114" s="468"/>
      <c r="J114" s="401" t="s">
        <v>624</v>
      </c>
      <c r="K114" s="402"/>
      <c r="L114" s="467">
        <v>0</v>
      </c>
      <c r="M114" s="468"/>
      <c r="N114" s="104" t="s">
        <v>625</v>
      </c>
      <c r="O114" s="467">
        <v>0</v>
      </c>
      <c r="P114" s="468"/>
      <c r="Q114" s="477"/>
      <c r="R114" s="477"/>
    </row>
    <row r="115" spans="1:18" ht="12.75">
      <c r="A115" s="405"/>
      <c r="B115" s="405"/>
      <c r="C115" s="405"/>
      <c r="D115" s="405"/>
      <c r="E115" s="405"/>
      <c r="F115" s="405"/>
      <c r="G115" s="405"/>
      <c r="H115" s="405"/>
      <c r="I115" s="405"/>
      <c r="J115" s="405"/>
      <c r="K115" s="405"/>
      <c r="L115" s="405"/>
      <c r="M115" s="405"/>
      <c r="N115" s="405"/>
      <c r="O115" s="405"/>
      <c r="P115" s="405"/>
      <c r="Q115" s="477"/>
      <c r="R115" s="477"/>
    </row>
    <row r="116" spans="1:18" s="3" customFormat="1" ht="13.5" customHeight="1">
      <c r="A116" s="24" t="s">
        <v>479</v>
      </c>
      <c r="B116" s="403" t="s">
        <v>875</v>
      </c>
      <c r="C116" s="403"/>
      <c r="D116" s="403"/>
      <c r="E116" s="403"/>
      <c r="F116" s="403"/>
      <c r="G116" s="403"/>
      <c r="H116" s="403"/>
      <c r="I116" s="404"/>
      <c r="J116" s="401" t="s">
        <v>620</v>
      </c>
      <c r="K116" s="402"/>
      <c r="L116" s="103" t="s">
        <v>712</v>
      </c>
      <c r="M116" s="57" t="s">
        <v>619</v>
      </c>
      <c r="N116" s="475" t="s">
        <v>761</v>
      </c>
      <c r="O116" s="475"/>
      <c r="P116" s="476"/>
      <c r="Q116" s="477"/>
      <c r="R116" s="477"/>
    </row>
    <row r="117" spans="1:18" s="3" customFormat="1" ht="13.5" customHeight="1">
      <c r="A117" s="24" t="s">
        <v>490</v>
      </c>
      <c r="B117" s="459" t="s">
        <v>755</v>
      </c>
      <c r="C117" s="460"/>
      <c r="D117" s="469" t="s">
        <v>621</v>
      </c>
      <c r="E117" s="470"/>
      <c r="F117" s="471" t="s">
        <v>878</v>
      </c>
      <c r="G117" s="471"/>
      <c r="H117" s="471"/>
      <c r="I117" s="471"/>
      <c r="J117" s="472"/>
      <c r="K117" s="24" t="s">
        <v>477</v>
      </c>
      <c r="L117" s="473">
        <v>40391</v>
      </c>
      <c r="M117" s="474"/>
      <c r="N117" s="24" t="s">
        <v>478</v>
      </c>
      <c r="O117" s="473" t="s">
        <v>712</v>
      </c>
      <c r="P117" s="474"/>
      <c r="Q117" s="477"/>
      <c r="R117" s="477"/>
    </row>
    <row r="118" spans="1:18" ht="12.75">
      <c r="A118" s="401" t="s">
        <v>622</v>
      </c>
      <c r="B118" s="402"/>
      <c r="C118" s="402"/>
      <c r="D118" s="467">
        <v>0</v>
      </c>
      <c r="E118" s="468"/>
      <c r="F118" s="401" t="s">
        <v>626</v>
      </c>
      <c r="G118" s="402"/>
      <c r="H118" s="467">
        <v>0</v>
      </c>
      <c r="I118" s="468"/>
      <c r="J118" s="401" t="s">
        <v>624</v>
      </c>
      <c r="K118" s="402"/>
      <c r="L118" s="467">
        <v>0</v>
      </c>
      <c r="M118" s="468"/>
      <c r="N118" s="104" t="s">
        <v>625</v>
      </c>
      <c r="O118" s="467">
        <v>0</v>
      </c>
      <c r="P118" s="468"/>
      <c r="Q118" s="477"/>
      <c r="R118" s="477"/>
    </row>
    <row r="119" spans="1:18" ht="12.75">
      <c r="A119" s="405"/>
      <c r="B119" s="405"/>
      <c r="C119" s="405"/>
      <c r="D119" s="405"/>
      <c r="E119" s="405"/>
      <c r="F119" s="405"/>
      <c r="G119" s="405"/>
      <c r="H119" s="405"/>
      <c r="I119" s="405"/>
      <c r="J119" s="405"/>
      <c r="K119" s="405"/>
      <c r="L119" s="405"/>
      <c r="M119" s="405"/>
      <c r="N119" s="405"/>
      <c r="O119" s="405"/>
      <c r="P119" s="405"/>
      <c r="Q119" s="477"/>
      <c r="R119" s="477"/>
    </row>
    <row r="120" spans="1:18" s="3" customFormat="1" ht="13.5" customHeight="1">
      <c r="A120" s="24" t="s">
        <v>479</v>
      </c>
      <c r="B120" s="403" t="s">
        <v>876</v>
      </c>
      <c r="C120" s="403"/>
      <c r="D120" s="403"/>
      <c r="E120" s="403"/>
      <c r="F120" s="403"/>
      <c r="G120" s="403"/>
      <c r="H120" s="403"/>
      <c r="I120" s="404"/>
      <c r="J120" s="401" t="s">
        <v>620</v>
      </c>
      <c r="K120" s="402"/>
      <c r="L120" s="103" t="s">
        <v>712</v>
      </c>
      <c r="M120" s="57" t="s">
        <v>619</v>
      </c>
      <c r="N120" s="475" t="s">
        <v>761</v>
      </c>
      <c r="O120" s="475"/>
      <c r="P120" s="476"/>
      <c r="Q120" s="477"/>
      <c r="R120" s="477"/>
    </row>
    <row r="121" spans="1:18" s="3" customFormat="1" ht="13.5" customHeight="1">
      <c r="A121" s="24" t="s">
        <v>490</v>
      </c>
      <c r="B121" s="459" t="s">
        <v>755</v>
      </c>
      <c r="C121" s="460"/>
      <c r="D121" s="469" t="s">
        <v>621</v>
      </c>
      <c r="E121" s="470"/>
      <c r="F121" s="471" t="s">
        <v>817</v>
      </c>
      <c r="G121" s="471"/>
      <c r="H121" s="471"/>
      <c r="I121" s="471"/>
      <c r="J121" s="472"/>
      <c r="K121" s="24" t="s">
        <v>477</v>
      </c>
      <c r="L121" s="473">
        <v>40817</v>
      </c>
      <c r="M121" s="474"/>
      <c r="N121" s="24" t="s">
        <v>478</v>
      </c>
      <c r="O121" s="473" t="s">
        <v>712</v>
      </c>
      <c r="P121" s="474"/>
      <c r="Q121" s="477"/>
      <c r="R121" s="477"/>
    </row>
    <row r="122" spans="1:18" ht="12.75">
      <c r="A122" s="401" t="s">
        <v>622</v>
      </c>
      <c r="B122" s="402"/>
      <c r="C122" s="402"/>
      <c r="D122" s="467">
        <v>0</v>
      </c>
      <c r="E122" s="468"/>
      <c r="F122" s="401" t="s">
        <v>626</v>
      </c>
      <c r="G122" s="402"/>
      <c r="H122" s="467">
        <v>0</v>
      </c>
      <c r="I122" s="468"/>
      <c r="J122" s="401" t="s">
        <v>624</v>
      </c>
      <c r="K122" s="402"/>
      <c r="L122" s="467">
        <v>0</v>
      </c>
      <c r="M122" s="468"/>
      <c r="N122" s="104" t="s">
        <v>625</v>
      </c>
      <c r="O122" s="467">
        <v>0</v>
      </c>
      <c r="P122" s="468"/>
      <c r="Q122" s="477"/>
      <c r="R122" s="477"/>
    </row>
    <row r="123" spans="1:18" ht="12.75">
      <c r="A123" s="405"/>
      <c r="B123" s="405"/>
      <c r="C123" s="405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77"/>
      <c r="R123" s="477"/>
    </row>
    <row r="124" spans="1:18" s="3" customFormat="1" ht="13.5" customHeight="1">
      <c r="A124" s="24" t="s">
        <v>479</v>
      </c>
      <c r="B124" s="403" t="s">
        <v>877</v>
      </c>
      <c r="C124" s="403"/>
      <c r="D124" s="403"/>
      <c r="E124" s="403"/>
      <c r="F124" s="403"/>
      <c r="G124" s="403"/>
      <c r="H124" s="403"/>
      <c r="I124" s="404"/>
      <c r="J124" s="401" t="s">
        <v>620</v>
      </c>
      <c r="K124" s="402"/>
      <c r="L124" s="103" t="s">
        <v>712</v>
      </c>
      <c r="M124" s="57" t="s">
        <v>619</v>
      </c>
      <c r="N124" s="475" t="s">
        <v>761</v>
      </c>
      <c r="O124" s="475"/>
      <c r="P124" s="476"/>
      <c r="Q124" s="477"/>
      <c r="R124" s="477"/>
    </row>
    <row r="125" spans="1:18" s="3" customFormat="1" ht="13.5" customHeight="1">
      <c r="A125" s="24" t="s">
        <v>490</v>
      </c>
      <c r="B125" s="459" t="s">
        <v>755</v>
      </c>
      <c r="C125" s="460"/>
      <c r="D125" s="469" t="s">
        <v>621</v>
      </c>
      <c r="E125" s="470"/>
      <c r="F125" s="471" t="s">
        <v>817</v>
      </c>
      <c r="G125" s="471"/>
      <c r="H125" s="471"/>
      <c r="I125" s="471"/>
      <c r="J125" s="472"/>
      <c r="K125" s="24" t="s">
        <v>477</v>
      </c>
      <c r="L125" s="473">
        <v>41000</v>
      </c>
      <c r="M125" s="474"/>
      <c r="N125" s="24" t="s">
        <v>478</v>
      </c>
      <c r="O125" s="473" t="s">
        <v>712</v>
      </c>
      <c r="P125" s="474"/>
      <c r="Q125" s="477"/>
      <c r="R125" s="477"/>
    </row>
    <row r="126" spans="1:18" ht="12.75">
      <c r="A126" s="401" t="s">
        <v>622</v>
      </c>
      <c r="B126" s="402"/>
      <c r="C126" s="402"/>
      <c r="D126" s="467">
        <v>0</v>
      </c>
      <c r="E126" s="468"/>
      <c r="F126" s="401" t="s">
        <v>626</v>
      </c>
      <c r="G126" s="402"/>
      <c r="H126" s="467">
        <v>0</v>
      </c>
      <c r="I126" s="468"/>
      <c r="J126" s="401" t="s">
        <v>624</v>
      </c>
      <c r="K126" s="402"/>
      <c r="L126" s="467">
        <v>0</v>
      </c>
      <c r="M126" s="468"/>
      <c r="N126" s="104" t="s">
        <v>625</v>
      </c>
      <c r="O126" s="467">
        <v>0</v>
      </c>
      <c r="P126" s="468"/>
      <c r="Q126" s="477"/>
      <c r="R126" s="477"/>
    </row>
    <row r="127" spans="1:18" ht="12.75">
      <c r="A127" s="405"/>
      <c r="B127" s="405"/>
      <c r="C127" s="405"/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  <c r="O127" s="405"/>
      <c r="P127" s="405"/>
      <c r="Q127" s="477"/>
      <c r="R127" s="477"/>
    </row>
    <row r="128" spans="1:19" s="42" customFormat="1" ht="11.25" customHeight="1">
      <c r="A128" s="401" t="s">
        <v>582</v>
      </c>
      <c r="B128" s="402"/>
      <c r="C128" s="402"/>
      <c r="D128" s="402"/>
      <c r="E128" s="406"/>
      <c r="F128" s="457"/>
      <c r="G128" s="458"/>
      <c r="H128" s="458"/>
      <c r="I128" s="458"/>
      <c r="J128" s="458"/>
      <c r="K128" s="458"/>
      <c r="L128" s="458"/>
      <c r="M128" s="458"/>
      <c r="N128" s="458"/>
      <c r="O128" s="458"/>
      <c r="P128" s="458"/>
      <c r="Q128" s="477"/>
      <c r="R128" s="477"/>
      <c r="S128" s="36"/>
    </row>
    <row r="129" spans="1:18" s="3" customFormat="1" ht="13.5" customHeight="1">
      <c r="A129" s="24" t="s">
        <v>479</v>
      </c>
      <c r="B129" s="403" t="s">
        <v>242</v>
      </c>
      <c r="C129" s="403"/>
      <c r="D129" s="403"/>
      <c r="E129" s="403"/>
      <c r="F129" s="403"/>
      <c r="G129" s="403"/>
      <c r="H129" s="403"/>
      <c r="I129" s="404"/>
      <c r="J129" s="401" t="s">
        <v>620</v>
      </c>
      <c r="K129" s="402"/>
      <c r="L129" s="103" t="s">
        <v>760</v>
      </c>
      <c r="M129" s="57" t="s">
        <v>619</v>
      </c>
      <c r="N129" s="475" t="s">
        <v>761</v>
      </c>
      <c r="O129" s="475"/>
      <c r="P129" s="476"/>
      <c r="Q129" s="477"/>
      <c r="R129" s="477"/>
    </row>
    <row r="130" spans="1:18" s="3" customFormat="1" ht="13.5" customHeight="1">
      <c r="A130" s="24" t="s">
        <v>490</v>
      </c>
      <c r="B130" s="459" t="s">
        <v>758</v>
      </c>
      <c r="C130" s="460"/>
      <c r="D130" s="469" t="s">
        <v>621</v>
      </c>
      <c r="E130" s="470"/>
      <c r="F130" s="471" t="s">
        <v>244</v>
      </c>
      <c r="G130" s="471"/>
      <c r="H130" s="471"/>
      <c r="I130" s="471"/>
      <c r="J130" s="472"/>
      <c r="K130" s="24" t="s">
        <v>477</v>
      </c>
      <c r="L130" s="473">
        <v>39873</v>
      </c>
      <c r="M130" s="474"/>
      <c r="N130" s="24" t="s">
        <v>478</v>
      </c>
      <c r="O130" s="473">
        <v>40967</v>
      </c>
      <c r="P130" s="474"/>
      <c r="Q130" s="477"/>
      <c r="R130" s="477"/>
    </row>
    <row r="131" spans="1:18" ht="12.75">
      <c r="A131" s="401" t="s">
        <v>622</v>
      </c>
      <c r="B131" s="402"/>
      <c r="C131" s="402"/>
      <c r="D131" s="467">
        <v>0</v>
      </c>
      <c r="E131" s="468"/>
      <c r="F131" s="401" t="s">
        <v>623</v>
      </c>
      <c r="G131" s="402"/>
      <c r="H131" s="467">
        <v>0</v>
      </c>
      <c r="I131" s="468"/>
      <c r="J131" s="401" t="s">
        <v>624</v>
      </c>
      <c r="K131" s="402"/>
      <c r="L131" s="467">
        <v>0</v>
      </c>
      <c r="M131" s="468"/>
      <c r="N131" s="104" t="s">
        <v>625</v>
      </c>
      <c r="O131" s="467">
        <v>0</v>
      </c>
      <c r="P131" s="468"/>
      <c r="Q131" s="477"/>
      <c r="R131" s="477"/>
    </row>
    <row r="132" spans="1:18" ht="12.75">
      <c r="A132" s="405"/>
      <c r="B132" s="405"/>
      <c r="C132" s="405"/>
      <c r="D132" s="405"/>
      <c r="E132" s="405"/>
      <c r="F132" s="405"/>
      <c r="G132" s="405"/>
      <c r="H132" s="405"/>
      <c r="I132" s="405"/>
      <c r="J132" s="405"/>
      <c r="K132" s="405"/>
      <c r="L132" s="405"/>
      <c r="M132" s="405"/>
      <c r="N132" s="405"/>
      <c r="O132" s="405"/>
      <c r="P132" s="405"/>
      <c r="Q132" s="477"/>
      <c r="R132" s="477"/>
    </row>
    <row r="133" spans="1:18" s="3" customFormat="1" ht="13.5" customHeight="1">
      <c r="A133" s="24" t="s">
        <v>479</v>
      </c>
      <c r="B133" s="403" t="s">
        <v>243</v>
      </c>
      <c r="C133" s="403"/>
      <c r="D133" s="403"/>
      <c r="E133" s="403"/>
      <c r="F133" s="403"/>
      <c r="G133" s="403"/>
      <c r="H133" s="403"/>
      <c r="I133" s="404"/>
      <c r="J133" s="401" t="s">
        <v>620</v>
      </c>
      <c r="K133" s="402"/>
      <c r="L133" s="103" t="s">
        <v>760</v>
      </c>
      <c r="M133" s="57" t="s">
        <v>619</v>
      </c>
      <c r="N133" s="475" t="s">
        <v>761</v>
      </c>
      <c r="O133" s="475"/>
      <c r="P133" s="476"/>
      <c r="Q133" s="477"/>
      <c r="R133" s="477"/>
    </row>
    <row r="134" spans="1:18" s="3" customFormat="1" ht="13.5" customHeight="1">
      <c r="A134" s="24" t="s">
        <v>490</v>
      </c>
      <c r="B134" s="459" t="s">
        <v>758</v>
      </c>
      <c r="C134" s="460"/>
      <c r="D134" s="469" t="s">
        <v>621</v>
      </c>
      <c r="E134" s="470"/>
      <c r="F134" s="471" t="s">
        <v>245</v>
      </c>
      <c r="G134" s="471"/>
      <c r="H134" s="471"/>
      <c r="I134" s="471"/>
      <c r="J134" s="472"/>
      <c r="K134" s="24" t="s">
        <v>477</v>
      </c>
      <c r="L134" s="473">
        <v>41000</v>
      </c>
      <c r="M134" s="474"/>
      <c r="N134" s="24" t="s">
        <v>478</v>
      </c>
      <c r="O134" s="473">
        <v>42430</v>
      </c>
      <c r="P134" s="474"/>
      <c r="Q134" s="477"/>
      <c r="R134" s="477"/>
    </row>
    <row r="135" spans="1:18" ht="12.75">
      <c r="A135" s="401" t="s">
        <v>622</v>
      </c>
      <c r="B135" s="402"/>
      <c r="C135" s="402"/>
      <c r="D135" s="467">
        <v>283688</v>
      </c>
      <c r="E135" s="468"/>
      <c r="F135" s="401" t="s">
        <v>626</v>
      </c>
      <c r="G135" s="402"/>
      <c r="H135" s="467">
        <v>213794.15</v>
      </c>
      <c r="I135" s="468"/>
      <c r="J135" s="401" t="s">
        <v>624</v>
      </c>
      <c r="K135" s="402"/>
      <c r="L135" s="467">
        <v>113794.15</v>
      </c>
      <c r="M135" s="468"/>
      <c r="N135" s="104" t="s">
        <v>625</v>
      </c>
      <c r="O135" s="467">
        <v>120000</v>
      </c>
      <c r="P135" s="468"/>
      <c r="Q135" s="477"/>
      <c r="R135" s="477"/>
    </row>
    <row r="136" spans="1:18" ht="12.75">
      <c r="A136" s="405"/>
      <c r="B136" s="405"/>
      <c r="C136" s="405"/>
      <c r="D136" s="405"/>
      <c r="E136" s="405"/>
      <c r="F136" s="405"/>
      <c r="G136" s="405"/>
      <c r="H136" s="405"/>
      <c r="I136" s="405"/>
      <c r="J136" s="405"/>
      <c r="K136" s="405"/>
      <c r="L136" s="405"/>
      <c r="M136" s="405"/>
      <c r="N136" s="405"/>
      <c r="O136" s="405"/>
      <c r="P136" s="405"/>
      <c r="Q136" s="477"/>
      <c r="R136" s="477"/>
    </row>
    <row r="137" spans="1:19" s="42" customFormat="1" ht="11.25" customHeight="1">
      <c r="A137" s="401" t="s">
        <v>587</v>
      </c>
      <c r="B137" s="402"/>
      <c r="C137" s="402"/>
      <c r="D137" s="402"/>
      <c r="E137" s="406"/>
      <c r="F137" s="457"/>
      <c r="G137" s="458"/>
      <c r="H137" s="458"/>
      <c r="I137" s="458"/>
      <c r="J137" s="458"/>
      <c r="K137" s="458"/>
      <c r="L137" s="458"/>
      <c r="M137" s="458"/>
      <c r="N137" s="458"/>
      <c r="O137" s="458"/>
      <c r="P137" s="458"/>
      <c r="Q137" s="477"/>
      <c r="R137" s="477"/>
      <c r="S137" s="36"/>
    </row>
    <row r="138" spans="1:18" s="3" customFormat="1" ht="13.5" customHeight="1">
      <c r="A138" s="24" t="s">
        <v>479</v>
      </c>
      <c r="B138" s="403" t="s">
        <v>1152</v>
      </c>
      <c r="C138" s="403"/>
      <c r="D138" s="403"/>
      <c r="E138" s="403"/>
      <c r="F138" s="403"/>
      <c r="G138" s="403"/>
      <c r="H138" s="403"/>
      <c r="I138" s="404"/>
      <c r="J138" s="401" t="s">
        <v>620</v>
      </c>
      <c r="K138" s="402"/>
      <c r="L138" s="103" t="s">
        <v>762</v>
      </c>
      <c r="M138" s="57" t="s">
        <v>619</v>
      </c>
      <c r="N138" s="475" t="s">
        <v>1153</v>
      </c>
      <c r="O138" s="475"/>
      <c r="P138" s="476"/>
      <c r="Q138" s="477"/>
      <c r="R138" s="477"/>
    </row>
    <row r="139" spans="1:18" s="3" customFormat="1" ht="13.5" customHeight="1">
      <c r="A139" s="24" t="s">
        <v>490</v>
      </c>
      <c r="B139" s="459" t="s">
        <v>755</v>
      </c>
      <c r="C139" s="460"/>
      <c r="D139" s="469" t="s">
        <v>621</v>
      </c>
      <c r="E139" s="470"/>
      <c r="F139" s="471" t="s">
        <v>1154</v>
      </c>
      <c r="G139" s="471"/>
      <c r="H139" s="471"/>
      <c r="I139" s="471"/>
      <c r="J139" s="472"/>
      <c r="K139" s="24" t="s">
        <v>477</v>
      </c>
      <c r="L139" s="473">
        <v>39569</v>
      </c>
      <c r="M139" s="474"/>
      <c r="N139" s="24" t="s">
        <v>478</v>
      </c>
      <c r="O139" s="473" t="s">
        <v>712</v>
      </c>
      <c r="P139" s="474"/>
      <c r="Q139" s="477"/>
      <c r="R139" s="477"/>
    </row>
    <row r="140" spans="1:18" ht="12.75">
      <c r="A140" s="401" t="s">
        <v>622</v>
      </c>
      <c r="B140" s="402"/>
      <c r="C140" s="402"/>
      <c r="D140" s="467">
        <v>0</v>
      </c>
      <c r="E140" s="468"/>
      <c r="F140" s="401" t="s">
        <v>623</v>
      </c>
      <c r="G140" s="402"/>
      <c r="H140" s="467">
        <v>0</v>
      </c>
      <c r="I140" s="468"/>
      <c r="J140" s="401" t="s">
        <v>624</v>
      </c>
      <c r="K140" s="402"/>
      <c r="L140" s="467">
        <v>0</v>
      </c>
      <c r="M140" s="468"/>
      <c r="N140" s="104" t="s">
        <v>625</v>
      </c>
      <c r="O140" s="467">
        <v>0</v>
      </c>
      <c r="P140" s="468"/>
      <c r="Q140" s="477"/>
      <c r="R140" s="477"/>
    </row>
    <row r="141" spans="1:18" ht="12.75">
      <c r="A141" s="405"/>
      <c r="B141" s="405"/>
      <c r="C141" s="405"/>
      <c r="D141" s="405"/>
      <c r="E141" s="405"/>
      <c r="F141" s="405"/>
      <c r="G141" s="405"/>
      <c r="H141" s="405"/>
      <c r="I141" s="405"/>
      <c r="J141" s="405"/>
      <c r="K141" s="405"/>
      <c r="L141" s="405"/>
      <c r="M141" s="405"/>
      <c r="N141" s="405"/>
      <c r="O141" s="405"/>
      <c r="P141" s="405"/>
      <c r="Q141" s="477"/>
      <c r="R141" s="477"/>
    </row>
    <row r="142" spans="1:19" s="42" customFormat="1" ht="11.25" customHeight="1">
      <c r="A142" s="401" t="s">
        <v>51</v>
      </c>
      <c r="B142" s="402"/>
      <c r="C142" s="402"/>
      <c r="D142" s="402"/>
      <c r="E142" s="406"/>
      <c r="F142" s="457"/>
      <c r="G142" s="458"/>
      <c r="H142" s="458"/>
      <c r="I142" s="458"/>
      <c r="J142" s="458"/>
      <c r="K142" s="458"/>
      <c r="L142" s="458"/>
      <c r="M142" s="458"/>
      <c r="N142" s="458"/>
      <c r="O142" s="458"/>
      <c r="P142" s="458"/>
      <c r="Q142" s="477"/>
      <c r="R142" s="477"/>
      <c r="S142" s="36"/>
    </row>
    <row r="143" spans="1:18" s="3" customFormat="1" ht="13.5" customHeight="1">
      <c r="A143" s="24" t="s">
        <v>479</v>
      </c>
      <c r="B143" s="403" t="s">
        <v>95</v>
      </c>
      <c r="C143" s="403"/>
      <c r="D143" s="403"/>
      <c r="E143" s="403"/>
      <c r="F143" s="403"/>
      <c r="G143" s="403"/>
      <c r="H143" s="403"/>
      <c r="I143" s="404"/>
      <c r="J143" s="401" t="s">
        <v>620</v>
      </c>
      <c r="K143" s="402"/>
      <c r="L143" s="103" t="s">
        <v>712</v>
      </c>
      <c r="M143" s="57" t="s">
        <v>619</v>
      </c>
      <c r="N143" s="475" t="s">
        <v>761</v>
      </c>
      <c r="O143" s="475"/>
      <c r="P143" s="476"/>
      <c r="Q143" s="477"/>
      <c r="R143" s="477"/>
    </row>
    <row r="144" spans="1:18" s="3" customFormat="1" ht="13.5" customHeight="1">
      <c r="A144" s="24" t="s">
        <v>490</v>
      </c>
      <c r="B144" s="459" t="s">
        <v>758</v>
      </c>
      <c r="C144" s="460"/>
      <c r="D144" s="469" t="s">
        <v>621</v>
      </c>
      <c r="E144" s="470"/>
      <c r="F144" s="471" t="s">
        <v>98</v>
      </c>
      <c r="G144" s="471"/>
      <c r="H144" s="471"/>
      <c r="I144" s="471"/>
      <c r="J144" s="472"/>
      <c r="K144" s="24" t="s">
        <v>477</v>
      </c>
      <c r="L144" s="473">
        <v>41309</v>
      </c>
      <c r="M144" s="474"/>
      <c r="N144" s="24" t="s">
        <v>478</v>
      </c>
      <c r="O144" s="473" t="s">
        <v>712</v>
      </c>
      <c r="P144" s="474"/>
      <c r="Q144" s="477"/>
      <c r="R144" s="477"/>
    </row>
    <row r="145" spans="1:18" ht="12.75">
      <c r="A145" s="401" t="s">
        <v>622</v>
      </c>
      <c r="B145" s="402"/>
      <c r="C145" s="402"/>
      <c r="D145" s="467">
        <v>0</v>
      </c>
      <c r="E145" s="468"/>
      <c r="F145" s="401" t="s">
        <v>623</v>
      </c>
      <c r="G145" s="402"/>
      <c r="H145" s="467">
        <v>0</v>
      </c>
      <c r="I145" s="468"/>
      <c r="J145" s="401" t="s">
        <v>624</v>
      </c>
      <c r="K145" s="402"/>
      <c r="L145" s="467">
        <v>0</v>
      </c>
      <c r="M145" s="468"/>
      <c r="N145" s="104" t="s">
        <v>625</v>
      </c>
      <c r="O145" s="467">
        <v>0</v>
      </c>
      <c r="P145" s="468"/>
      <c r="Q145" s="477"/>
      <c r="R145" s="477"/>
    </row>
    <row r="146" spans="1:18" ht="12.75">
      <c r="A146" s="405"/>
      <c r="B146" s="405"/>
      <c r="C146" s="405"/>
      <c r="D146" s="405"/>
      <c r="E146" s="405"/>
      <c r="F146" s="405"/>
      <c r="G146" s="405"/>
      <c r="H146" s="405"/>
      <c r="I146" s="405"/>
      <c r="J146" s="405"/>
      <c r="K146" s="405"/>
      <c r="L146" s="405"/>
      <c r="M146" s="405"/>
      <c r="N146" s="405"/>
      <c r="O146" s="405"/>
      <c r="P146" s="405"/>
      <c r="Q146" s="477"/>
      <c r="R146" s="477"/>
    </row>
    <row r="147" spans="1:18" s="3" customFormat="1" ht="13.5" customHeight="1">
      <c r="A147" s="24" t="s">
        <v>479</v>
      </c>
      <c r="B147" s="403" t="s">
        <v>96</v>
      </c>
      <c r="C147" s="403"/>
      <c r="D147" s="403"/>
      <c r="E147" s="403"/>
      <c r="F147" s="403"/>
      <c r="G147" s="403"/>
      <c r="H147" s="403"/>
      <c r="I147" s="404"/>
      <c r="J147" s="401" t="s">
        <v>620</v>
      </c>
      <c r="K147" s="402"/>
      <c r="L147" s="103" t="s">
        <v>712</v>
      </c>
      <c r="M147" s="57" t="s">
        <v>619</v>
      </c>
      <c r="N147" s="475" t="s">
        <v>761</v>
      </c>
      <c r="O147" s="475"/>
      <c r="P147" s="476"/>
      <c r="Q147" s="477"/>
      <c r="R147" s="477"/>
    </row>
    <row r="148" spans="1:18" s="3" customFormat="1" ht="13.5" customHeight="1">
      <c r="A148" s="24" t="s">
        <v>490</v>
      </c>
      <c r="B148" s="459" t="s">
        <v>758</v>
      </c>
      <c r="C148" s="460"/>
      <c r="D148" s="469" t="s">
        <v>621</v>
      </c>
      <c r="E148" s="470"/>
      <c r="F148" s="471" t="s">
        <v>99</v>
      </c>
      <c r="G148" s="471"/>
      <c r="H148" s="471"/>
      <c r="I148" s="471"/>
      <c r="J148" s="472"/>
      <c r="K148" s="24" t="s">
        <v>477</v>
      </c>
      <c r="L148" s="473">
        <v>39833</v>
      </c>
      <c r="M148" s="474"/>
      <c r="N148" s="24" t="s">
        <v>478</v>
      </c>
      <c r="O148" s="473" t="s">
        <v>712</v>
      </c>
      <c r="P148" s="474"/>
      <c r="Q148" s="477"/>
      <c r="R148" s="477"/>
    </row>
    <row r="149" spans="1:18" ht="12.75">
      <c r="A149" s="401" t="s">
        <v>622</v>
      </c>
      <c r="B149" s="402"/>
      <c r="C149" s="402"/>
      <c r="D149" s="467">
        <v>0</v>
      </c>
      <c r="E149" s="468"/>
      <c r="F149" s="401" t="s">
        <v>626</v>
      </c>
      <c r="G149" s="402"/>
      <c r="H149" s="467">
        <v>0</v>
      </c>
      <c r="I149" s="468"/>
      <c r="J149" s="401" t="s">
        <v>624</v>
      </c>
      <c r="K149" s="402"/>
      <c r="L149" s="467">
        <v>0</v>
      </c>
      <c r="M149" s="468"/>
      <c r="N149" s="104" t="s">
        <v>625</v>
      </c>
      <c r="O149" s="467">
        <v>0</v>
      </c>
      <c r="P149" s="468"/>
      <c r="Q149" s="477"/>
      <c r="R149" s="477"/>
    </row>
    <row r="150" spans="1:18" ht="12.75">
      <c r="A150" s="405"/>
      <c r="B150" s="405"/>
      <c r="C150" s="405"/>
      <c r="D150" s="405"/>
      <c r="E150" s="405"/>
      <c r="F150" s="405"/>
      <c r="G150" s="405"/>
      <c r="H150" s="405"/>
      <c r="I150" s="405"/>
      <c r="J150" s="405"/>
      <c r="K150" s="405"/>
      <c r="L150" s="405"/>
      <c r="M150" s="405"/>
      <c r="N150" s="405"/>
      <c r="O150" s="405"/>
      <c r="P150" s="405"/>
      <c r="Q150" s="477"/>
      <c r="R150" s="477"/>
    </row>
    <row r="151" spans="1:18" s="3" customFormat="1" ht="13.5" customHeight="1">
      <c r="A151" s="24" t="s">
        <v>479</v>
      </c>
      <c r="B151" s="403" t="s">
        <v>97</v>
      </c>
      <c r="C151" s="403"/>
      <c r="D151" s="403"/>
      <c r="E151" s="403"/>
      <c r="F151" s="403"/>
      <c r="G151" s="403"/>
      <c r="H151" s="403"/>
      <c r="I151" s="404"/>
      <c r="J151" s="401" t="s">
        <v>620</v>
      </c>
      <c r="K151" s="402"/>
      <c r="L151" s="103" t="s">
        <v>712</v>
      </c>
      <c r="M151" s="57" t="s">
        <v>619</v>
      </c>
      <c r="N151" s="475" t="s">
        <v>761</v>
      </c>
      <c r="O151" s="475"/>
      <c r="P151" s="476"/>
      <c r="Q151" s="477"/>
      <c r="R151" s="477"/>
    </row>
    <row r="152" spans="1:18" s="3" customFormat="1" ht="13.5" customHeight="1">
      <c r="A152" s="24" t="s">
        <v>490</v>
      </c>
      <c r="B152" s="459" t="s">
        <v>755</v>
      </c>
      <c r="C152" s="460"/>
      <c r="D152" s="469" t="s">
        <v>621</v>
      </c>
      <c r="E152" s="470"/>
      <c r="F152" s="471" t="s">
        <v>99</v>
      </c>
      <c r="G152" s="471"/>
      <c r="H152" s="471"/>
      <c r="I152" s="471"/>
      <c r="J152" s="472"/>
      <c r="K152" s="24" t="s">
        <v>477</v>
      </c>
      <c r="L152" s="473">
        <v>39548</v>
      </c>
      <c r="M152" s="474"/>
      <c r="N152" s="24" t="s">
        <v>478</v>
      </c>
      <c r="O152" s="473" t="s">
        <v>712</v>
      </c>
      <c r="P152" s="474"/>
      <c r="Q152" s="477"/>
      <c r="R152" s="477"/>
    </row>
    <row r="153" spans="1:18" ht="12.75">
      <c r="A153" s="401" t="s">
        <v>622</v>
      </c>
      <c r="B153" s="402"/>
      <c r="C153" s="402"/>
      <c r="D153" s="467">
        <v>0</v>
      </c>
      <c r="E153" s="468"/>
      <c r="F153" s="401" t="s">
        <v>626</v>
      </c>
      <c r="G153" s="402"/>
      <c r="H153" s="467">
        <v>0</v>
      </c>
      <c r="I153" s="468"/>
      <c r="J153" s="401" t="s">
        <v>624</v>
      </c>
      <c r="K153" s="402"/>
      <c r="L153" s="467">
        <v>0</v>
      </c>
      <c r="M153" s="468"/>
      <c r="N153" s="104" t="s">
        <v>625</v>
      </c>
      <c r="O153" s="467">
        <v>0</v>
      </c>
      <c r="P153" s="468"/>
      <c r="Q153" s="477"/>
      <c r="R153" s="477"/>
    </row>
    <row r="154" spans="1:18" ht="12.75">
      <c r="A154" s="405"/>
      <c r="B154" s="405"/>
      <c r="C154" s="405"/>
      <c r="D154" s="405"/>
      <c r="E154" s="405"/>
      <c r="F154" s="405"/>
      <c r="G154" s="405"/>
      <c r="H154" s="405"/>
      <c r="I154" s="405"/>
      <c r="J154" s="405"/>
      <c r="K154" s="405"/>
      <c r="L154" s="405"/>
      <c r="M154" s="405"/>
      <c r="N154" s="405"/>
      <c r="O154" s="405"/>
      <c r="P154" s="405"/>
      <c r="Q154" s="477"/>
      <c r="R154" s="477"/>
    </row>
  </sheetData>
  <sheetProtection password="CEFE" sheet="1"/>
  <mergeCells count="578">
    <mergeCell ref="Q1:R154"/>
    <mergeCell ref="A154:P154"/>
    <mergeCell ref="J104:K104"/>
    <mergeCell ref="L104:M104"/>
    <mergeCell ref="O104:P104"/>
    <mergeCell ref="B103:C103"/>
    <mergeCell ref="D103:E103"/>
    <mergeCell ref="A104:C104"/>
    <mergeCell ref="D104:E104"/>
    <mergeCell ref="F104:G104"/>
    <mergeCell ref="H104:I104"/>
    <mergeCell ref="F103:J103"/>
    <mergeCell ref="L103:M103"/>
    <mergeCell ref="A101:P101"/>
    <mergeCell ref="B102:I102"/>
    <mergeCell ref="J102:K102"/>
    <mergeCell ref="N102:P102"/>
    <mergeCell ref="O103:P103"/>
    <mergeCell ref="J100:K100"/>
    <mergeCell ref="L100:M100"/>
    <mergeCell ref="O100:P100"/>
    <mergeCell ref="B99:C99"/>
    <mergeCell ref="D99:E99"/>
    <mergeCell ref="A100:C100"/>
    <mergeCell ref="D100:E100"/>
    <mergeCell ref="F100:G100"/>
    <mergeCell ref="H100:I100"/>
    <mergeCell ref="F99:J99"/>
    <mergeCell ref="L99:M99"/>
    <mergeCell ref="A96:P96"/>
    <mergeCell ref="A97:E97"/>
    <mergeCell ref="F97:P97"/>
    <mergeCell ref="B98:I98"/>
    <mergeCell ref="J98:K98"/>
    <mergeCell ref="N98:P98"/>
    <mergeCell ref="O99:P99"/>
    <mergeCell ref="J95:K95"/>
    <mergeCell ref="L95:M95"/>
    <mergeCell ref="O95:P95"/>
    <mergeCell ref="A95:C95"/>
    <mergeCell ref="D95:E95"/>
    <mergeCell ref="F95:G95"/>
    <mergeCell ref="H95:I95"/>
    <mergeCell ref="F94:J94"/>
    <mergeCell ref="L94:M94"/>
    <mergeCell ref="A92:P92"/>
    <mergeCell ref="B93:I93"/>
    <mergeCell ref="J93:K93"/>
    <mergeCell ref="N93:P93"/>
    <mergeCell ref="O94:P94"/>
    <mergeCell ref="B94:C94"/>
    <mergeCell ref="D94:E94"/>
    <mergeCell ref="J91:K91"/>
    <mergeCell ref="L91:M91"/>
    <mergeCell ref="O91:P91"/>
    <mergeCell ref="B90:C90"/>
    <mergeCell ref="D90:E90"/>
    <mergeCell ref="A91:C91"/>
    <mergeCell ref="D91:E91"/>
    <mergeCell ref="F91:G91"/>
    <mergeCell ref="H91:I91"/>
    <mergeCell ref="F90:J90"/>
    <mergeCell ref="L90:M90"/>
    <mergeCell ref="A88:P88"/>
    <mergeCell ref="B89:I89"/>
    <mergeCell ref="J89:K89"/>
    <mergeCell ref="N89:P89"/>
    <mergeCell ref="O90:P90"/>
    <mergeCell ref="J87:K87"/>
    <mergeCell ref="L87:M87"/>
    <mergeCell ref="O87:P87"/>
    <mergeCell ref="B86:C86"/>
    <mergeCell ref="D86:E86"/>
    <mergeCell ref="A87:C87"/>
    <mergeCell ref="D87:E87"/>
    <mergeCell ref="F87:G87"/>
    <mergeCell ref="H87:I87"/>
    <mergeCell ref="F86:J86"/>
    <mergeCell ref="L86:M86"/>
    <mergeCell ref="A84:P84"/>
    <mergeCell ref="B85:I85"/>
    <mergeCell ref="J85:K85"/>
    <mergeCell ref="N85:P85"/>
    <mergeCell ref="O86:P86"/>
    <mergeCell ref="J83:K83"/>
    <mergeCell ref="L83:M83"/>
    <mergeCell ref="O83:P83"/>
    <mergeCell ref="B82:C82"/>
    <mergeCell ref="D82:E82"/>
    <mergeCell ref="A83:C83"/>
    <mergeCell ref="D83:E83"/>
    <mergeCell ref="F83:G83"/>
    <mergeCell ref="H83:I83"/>
    <mergeCell ref="F82:J82"/>
    <mergeCell ref="L82:M82"/>
    <mergeCell ref="A79:P79"/>
    <mergeCell ref="A80:E80"/>
    <mergeCell ref="F80:P80"/>
    <mergeCell ref="B81:I81"/>
    <mergeCell ref="J81:K81"/>
    <mergeCell ref="N81:P81"/>
    <mergeCell ref="O82:P82"/>
    <mergeCell ref="J78:K78"/>
    <mergeCell ref="L78:M78"/>
    <mergeCell ref="O78:P78"/>
    <mergeCell ref="B77:C77"/>
    <mergeCell ref="D77:E77"/>
    <mergeCell ref="A78:C78"/>
    <mergeCell ref="D78:E78"/>
    <mergeCell ref="F78:G78"/>
    <mergeCell ref="H78:I78"/>
    <mergeCell ref="F77:J77"/>
    <mergeCell ref="L77:M77"/>
    <mergeCell ref="A75:P75"/>
    <mergeCell ref="B76:I76"/>
    <mergeCell ref="J76:K76"/>
    <mergeCell ref="N76:P76"/>
    <mergeCell ref="O77:P77"/>
    <mergeCell ref="J74:K74"/>
    <mergeCell ref="L74:M74"/>
    <mergeCell ref="O74:P74"/>
    <mergeCell ref="B73:C73"/>
    <mergeCell ref="D73:E73"/>
    <mergeCell ref="A74:C74"/>
    <mergeCell ref="D74:E74"/>
    <mergeCell ref="F74:G74"/>
    <mergeCell ref="H74:I74"/>
    <mergeCell ref="F73:J73"/>
    <mergeCell ref="F68:J68"/>
    <mergeCell ref="L73:M73"/>
    <mergeCell ref="A70:P70"/>
    <mergeCell ref="A71:E71"/>
    <mergeCell ref="F71:P71"/>
    <mergeCell ref="B72:I72"/>
    <mergeCell ref="J72:K72"/>
    <mergeCell ref="N72:P72"/>
    <mergeCell ref="O73:P73"/>
    <mergeCell ref="O68:P68"/>
    <mergeCell ref="J69:K69"/>
    <mergeCell ref="L69:M69"/>
    <mergeCell ref="O69:P69"/>
    <mergeCell ref="B68:C68"/>
    <mergeCell ref="D68:E68"/>
    <mergeCell ref="A69:C69"/>
    <mergeCell ref="D69:E69"/>
    <mergeCell ref="F69:G69"/>
    <mergeCell ref="H69:I69"/>
    <mergeCell ref="A65:C65"/>
    <mergeCell ref="D65:E65"/>
    <mergeCell ref="F65:G65"/>
    <mergeCell ref="H65:I65"/>
    <mergeCell ref="F64:J64"/>
    <mergeCell ref="L68:M68"/>
    <mergeCell ref="A66:P66"/>
    <mergeCell ref="B67:I67"/>
    <mergeCell ref="J67:K67"/>
    <mergeCell ref="N67:P67"/>
    <mergeCell ref="L64:M64"/>
    <mergeCell ref="B63:I63"/>
    <mergeCell ref="J63:K63"/>
    <mergeCell ref="N63:P63"/>
    <mergeCell ref="O64:P64"/>
    <mergeCell ref="J65:K65"/>
    <mergeCell ref="L65:M65"/>
    <mergeCell ref="O65:P65"/>
    <mergeCell ref="B64:C64"/>
    <mergeCell ref="D64:E64"/>
    <mergeCell ref="A60:C60"/>
    <mergeCell ref="D60:E60"/>
    <mergeCell ref="A61:P61"/>
    <mergeCell ref="A62:E62"/>
    <mergeCell ref="F62:P62"/>
    <mergeCell ref="J60:K60"/>
    <mergeCell ref="L60:M60"/>
    <mergeCell ref="O60:P60"/>
    <mergeCell ref="F60:G60"/>
    <mergeCell ref="H60:I60"/>
    <mergeCell ref="F59:J59"/>
    <mergeCell ref="L59:M59"/>
    <mergeCell ref="A57:P57"/>
    <mergeCell ref="B58:I58"/>
    <mergeCell ref="J58:K58"/>
    <mergeCell ref="N58:P58"/>
    <mergeCell ref="O59:P59"/>
    <mergeCell ref="B59:C59"/>
    <mergeCell ref="D59:E59"/>
    <mergeCell ref="J56:K56"/>
    <mergeCell ref="L56:M56"/>
    <mergeCell ref="O56:P56"/>
    <mergeCell ref="B55:C55"/>
    <mergeCell ref="D55:E55"/>
    <mergeCell ref="A56:C56"/>
    <mergeCell ref="D56:E56"/>
    <mergeCell ref="F56:G56"/>
    <mergeCell ref="H56:I56"/>
    <mergeCell ref="F55:J55"/>
    <mergeCell ref="L55:M55"/>
    <mergeCell ref="A53:P53"/>
    <mergeCell ref="B54:I54"/>
    <mergeCell ref="J54:K54"/>
    <mergeCell ref="N54:P54"/>
    <mergeCell ref="O55:P55"/>
    <mergeCell ref="J52:K52"/>
    <mergeCell ref="L52:M52"/>
    <mergeCell ref="O52:P52"/>
    <mergeCell ref="B51:C51"/>
    <mergeCell ref="D51:E51"/>
    <mergeCell ref="A52:C52"/>
    <mergeCell ref="D52:E52"/>
    <mergeCell ref="F52:G52"/>
    <mergeCell ref="H52:I52"/>
    <mergeCell ref="F51:J51"/>
    <mergeCell ref="L51:M51"/>
    <mergeCell ref="A49:P49"/>
    <mergeCell ref="B50:I50"/>
    <mergeCell ref="J50:K50"/>
    <mergeCell ref="N50:P50"/>
    <mergeCell ref="O51:P51"/>
    <mergeCell ref="J48:K48"/>
    <mergeCell ref="L48:M48"/>
    <mergeCell ref="O48:P48"/>
    <mergeCell ref="B47:C47"/>
    <mergeCell ref="D47:E47"/>
    <mergeCell ref="A48:C48"/>
    <mergeCell ref="D48:E48"/>
    <mergeCell ref="F48:G48"/>
    <mergeCell ref="H48:I48"/>
    <mergeCell ref="F47:J47"/>
    <mergeCell ref="L47:M47"/>
    <mergeCell ref="A45:P45"/>
    <mergeCell ref="B46:I46"/>
    <mergeCell ref="J46:K46"/>
    <mergeCell ref="N46:P46"/>
    <mergeCell ref="O47:P47"/>
    <mergeCell ref="J44:K44"/>
    <mergeCell ref="L44:M44"/>
    <mergeCell ref="O44:P44"/>
    <mergeCell ref="B43:C43"/>
    <mergeCell ref="D43:E43"/>
    <mergeCell ref="A44:C44"/>
    <mergeCell ref="D44:E44"/>
    <mergeCell ref="F44:G44"/>
    <mergeCell ref="H44:I44"/>
    <mergeCell ref="F43:J43"/>
    <mergeCell ref="L43:M43"/>
    <mergeCell ref="A41:P41"/>
    <mergeCell ref="B42:I42"/>
    <mergeCell ref="J42:K42"/>
    <mergeCell ref="N42:P42"/>
    <mergeCell ref="O43:P43"/>
    <mergeCell ref="J40:K40"/>
    <mergeCell ref="L40:M40"/>
    <mergeCell ref="O40:P40"/>
    <mergeCell ref="B39:C39"/>
    <mergeCell ref="D39:E39"/>
    <mergeCell ref="A40:C40"/>
    <mergeCell ref="D40:E40"/>
    <mergeCell ref="F40:G40"/>
    <mergeCell ref="H40:I40"/>
    <mergeCell ref="F39:J39"/>
    <mergeCell ref="L39:M39"/>
    <mergeCell ref="A37:P37"/>
    <mergeCell ref="B38:I38"/>
    <mergeCell ref="J38:K38"/>
    <mergeCell ref="N38:P38"/>
    <mergeCell ref="O39:P39"/>
    <mergeCell ref="J36:K36"/>
    <mergeCell ref="L36:M36"/>
    <mergeCell ref="O36:P36"/>
    <mergeCell ref="B35:C35"/>
    <mergeCell ref="D35:E35"/>
    <mergeCell ref="A36:C36"/>
    <mergeCell ref="D36:E36"/>
    <mergeCell ref="F36:G36"/>
    <mergeCell ref="H36:I36"/>
    <mergeCell ref="F35:J35"/>
    <mergeCell ref="L35:M35"/>
    <mergeCell ref="A32:P32"/>
    <mergeCell ref="A33:E33"/>
    <mergeCell ref="F33:P33"/>
    <mergeCell ref="B34:I34"/>
    <mergeCell ref="J34:K34"/>
    <mergeCell ref="N34:P34"/>
    <mergeCell ref="O35:P35"/>
    <mergeCell ref="A1:P1"/>
    <mergeCell ref="A4:P5"/>
    <mergeCell ref="A2:P2"/>
    <mergeCell ref="M3:N3"/>
    <mergeCell ref="O3:P3"/>
    <mergeCell ref="E3:L3"/>
    <mergeCell ref="A3:D3"/>
    <mergeCell ref="J31:K31"/>
    <mergeCell ref="L31:M31"/>
    <mergeCell ref="O31:P31"/>
    <mergeCell ref="B30:C30"/>
    <mergeCell ref="D30:E30"/>
    <mergeCell ref="A31:C31"/>
    <mergeCell ref="D31:E31"/>
    <mergeCell ref="F31:G31"/>
    <mergeCell ref="H31:I31"/>
    <mergeCell ref="F30:J30"/>
    <mergeCell ref="L30:M30"/>
    <mergeCell ref="A27:P27"/>
    <mergeCell ref="A28:E28"/>
    <mergeCell ref="F28:P28"/>
    <mergeCell ref="B29:I29"/>
    <mergeCell ref="J29:K29"/>
    <mergeCell ref="N29:P29"/>
    <mergeCell ref="O30:P30"/>
    <mergeCell ref="J26:K26"/>
    <mergeCell ref="L26:M26"/>
    <mergeCell ref="O26:P26"/>
    <mergeCell ref="B25:C25"/>
    <mergeCell ref="D25:E25"/>
    <mergeCell ref="A26:C26"/>
    <mergeCell ref="D26:E26"/>
    <mergeCell ref="F26:G26"/>
    <mergeCell ref="H26:I26"/>
    <mergeCell ref="F25:J25"/>
    <mergeCell ref="L25:M25"/>
    <mergeCell ref="A23:P23"/>
    <mergeCell ref="B24:I24"/>
    <mergeCell ref="J24:K24"/>
    <mergeCell ref="N24:P24"/>
    <mergeCell ref="O25:P25"/>
    <mergeCell ref="J22:K22"/>
    <mergeCell ref="L22:M22"/>
    <mergeCell ref="O22:P22"/>
    <mergeCell ref="B21:C21"/>
    <mergeCell ref="D21:E21"/>
    <mergeCell ref="A22:C22"/>
    <mergeCell ref="D22:E22"/>
    <mergeCell ref="F22:G22"/>
    <mergeCell ref="H22:I22"/>
    <mergeCell ref="F21:J21"/>
    <mergeCell ref="L21:M21"/>
    <mergeCell ref="A19:P19"/>
    <mergeCell ref="B20:I20"/>
    <mergeCell ref="J20:K20"/>
    <mergeCell ref="N20:P20"/>
    <mergeCell ref="O21:P21"/>
    <mergeCell ref="J18:K18"/>
    <mergeCell ref="L18:M18"/>
    <mergeCell ref="O18:P18"/>
    <mergeCell ref="B17:C17"/>
    <mergeCell ref="D17:E17"/>
    <mergeCell ref="A18:C18"/>
    <mergeCell ref="D18:E18"/>
    <mergeCell ref="F18:G18"/>
    <mergeCell ref="H18:I18"/>
    <mergeCell ref="F17:J17"/>
    <mergeCell ref="L17:M17"/>
    <mergeCell ref="A15:P15"/>
    <mergeCell ref="B16:I16"/>
    <mergeCell ref="J16:K16"/>
    <mergeCell ref="N16:P16"/>
    <mergeCell ref="O17:P17"/>
    <mergeCell ref="J14:K14"/>
    <mergeCell ref="L14:M14"/>
    <mergeCell ref="O14:P14"/>
    <mergeCell ref="B13:C13"/>
    <mergeCell ref="D13:E13"/>
    <mergeCell ref="A14:C14"/>
    <mergeCell ref="D14:E14"/>
    <mergeCell ref="F14:G14"/>
    <mergeCell ref="H14:I14"/>
    <mergeCell ref="F13:J13"/>
    <mergeCell ref="L13:M13"/>
    <mergeCell ref="A10:P10"/>
    <mergeCell ref="A11:E11"/>
    <mergeCell ref="F11:P11"/>
    <mergeCell ref="B12:I12"/>
    <mergeCell ref="J12:K12"/>
    <mergeCell ref="N12:P12"/>
    <mergeCell ref="O13:P13"/>
    <mergeCell ref="J9:K9"/>
    <mergeCell ref="L9:M9"/>
    <mergeCell ref="O9:P9"/>
    <mergeCell ref="B8:C8"/>
    <mergeCell ref="D8:E8"/>
    <mergeCell ref="A9:C9"/>
    <mergeCell ref="D9:E9"/>
    <mergeCell ref="F9:G9"/>
    <mergeCell ref="H9:I9"/>
    <mergeCell ref="F8:J8"/>
    <mergeCell ref="L8:M8"/>
    <mergeCell ref="A6:E6"/>
    <mergeCell ref="F6:P6"/>
    <mergeCell ref="B7:I7"/>
    <mergeCell ref="J7:K7"/>
    <mergeCell ref="N7:P7"/>
    <mergeCell ref="O8:P8"/>
    <mergeCell ref="L108:M108"/>
    <mergeCell ref="A105:P105"/>
    <mergeCell ref="A106:E106"/>
    <mergeCell ref="F106:P106"/>
    <mergeCell ref="B107:I107"/>
    <mergeCell ref="J107:K107"/>
    <mergeCell ref="N107:P107"/>
    <mergeCell ref="O108:P108"/>
    <mergeCell ref="J109:K109"/>
    <mergeCell ref="L109:M109"/>
    <mergeCell ref="O109:P109"/>
    <mergeCell ref="B108:C108"/>
    <mergeCell ref="D108:E108"/>
    <mergeCell ref="A109:C109"/>
    <mergeCell ref="D109:E109"/>
    <mergeCell ref="F109:G109"/>
    <mergeCell ref="H109:I109"/>
    <mergeCell ref="F108:J108"/>
    <mergeCell ref="L113:M113"/>
    <mergeCell ref="A110:P110"/>
    <mergeCell ref="A111:E111"/>
    <mergeCell ref="F111:P111"/>
    <mergeCell ref="B112:I112"/>
    <mergeCell ref="J112:K112"/>
    <mergeCell ref="N112:P112"/>
    <mergeCell ref="O113:P113"/>
    <mergeCell ref="J114:K114"/>
    <mergeCell ref="L114:M114"/>
    <mergeCell ref="O114:P114"/>
    <mergeCell ref="B113:C113"/>
    <mergeCell ref="D113:E113"/>
    <mergeCell ref="A114:C114"/>
    <mergeCell ref="D114:E114"/>
    <mergeCell ref="F114:G114"/>
    <mergeCell ref="H114:I114"/>
    <mergeCell ref="F113:J113"/>
    <mergeCell ref="L117:M117"/>
    <mergeCell ref="A115:P115"/>
    <mergeCell ref="B116:I116"/>
    <mergeCell ref="J116:K116"/>
    <mergeCell ref="N116:P116"/>
    <mergeCell ref="O117:P117"/>
    <mergeCell ref="J118:K118"/>
    <mergeCell ref="L118:M118"/>
    <mergeCell ref="O118:P118"/>
    <mergeCell ref="B117:C117"/>
    <mergeCell ref="D117:E117"/>
    <mergeCell ref="A118:C118"/>
    <mergeCell ref="D118:E118"/>
    <mergeCell ref="F118:G118"/>
    <mergeCell ref="H118:I118"/>
    <mergeCell ref="F117:J117"/>
    <mergeCell ref="L121:M121"/>
    <mergeCell ref="A119:P119"/>
    <mergeCell ref="B120:I120"/>
    <mergeCell ref="J120:K120"/>
    <mergeCell ref="N120:P120"/>
    <mergeCell ref="O121:P121"/>
    <mergeCell ref="J122:K122"/>
    <mergeCell ref="L122:M122"/>
    <mergeCell ref="O122:P122"/>
    <mergeCell ref="B121:C121"/>
    <mergeCell ref="D121:E121"/>
    <mergeCell ref="A122:C122"/>
    <mergeCell ref="D122:E122"/>
    <mergeCell ref="F122:G122"/>
    <mergeCell ref="H122:I122"/>
    <mergeCell ref="F121:J121"/>
    <mergeCell ref="L125:M125"/>
    <mergeCell ref="A123:P123"/>
    <mergeCell ref="B124:I124"/>
    <mergeCell ref="J124:K124"/>
    <mergeCell ref="N124:P124"/>
    <mergeCell ref="O125:P125"/>
    <mergeCell ref="J126:K126"/>
    <mergeCell ref="L126:M126"/>
    <mergeCell ref="O126:P126"/>
    <mergeCell ref="B125:C125"/>
    <mergeCell ref="D125:E125"/>
    <mergeCell ref="A126:C126"/>
    <mergeCell ref="D126:E126"/>
    <mergeCell ref="F126:G126"/>
    <mergeCell ref="H126:I126"/>
    <mergeCell ref="F125:J125"/>
    <mergeCell ref="L130:M130"/>
    <mergeCell ref="A127:P127"/>
    <mergeCell ref="A128:E128"/>
    <mergeCell ref="F128:P128"/>
    <mergeCell ref="B129:I129"/>
    <mergeCell ref="J129:K129"/>
    <mergeCell ref="N129:P129"/>
    <mergeCell ref="O130:P130"/>
    <mergeCell ref="J131:K131"/>
    <mergeCell ref="L131:M131"/>
    <mergeCell ref="O131:P131"/>
    <mergeCell ref="B130:C130"/>
    <mergeCell ref="D130:E130"/>
    <mergeCell ref="A131:C131"/>
    <mergeCell ref="D131:E131"/>
    <mergeCell ref="F131:G131"/>
    <mergeCell ref="H131:I131"/>
    <mergeCell ref="F130:J130"/>
    <mergeCell ref="L134:M134"/>
    <mergeCell ref="A132:P132"/>
    <mergeCell ref="B133:I133"/>
    <mergeCell ref="J133:K133"/>
    <mergeCell ref="N133:P133"/>
    <mergeCell ref="O134:P134"/>
    <mergeCell ref="J135:K135"/>
    <mergeCell ref="L135:M135"/>
    <mergeCell ref="O135:P135"/>
    <mergeCell ref="B134:C134"/>
    <mergeCell ref="D134:E134"/>
    <mergeCell ref="A135:C135"/>
    <mergeCell ref="D135:E135"/>
    <mergeCell ref="F135:G135"/>
    <mergeCell ref="H135:I135"/>
    <mergeCell ref="F134:J134"/>
    <mergeCell ref="L139:M139"/>
    <mergeCell ref="A136:P136"/>
    <mergeCell ref="A137:E137"/>
    <mergeCell ref="F137:P137"/>
    <mergeCell ref="B138:I138"/>
    <mergeCell ref="J138:K138"/>
    <mergeCell ref="N138:P138"/>
    <mergeCell ref="O139:P139"/>
    <mergeCell ref="J140:K140"/>
    <mergeCell ref="L140:M140"/>
    <mergeCell ref="O140:P140"/>
    <mergeCell ref="B139:C139"/>
    <mergeCell ref="D139:E139"/>
    <mergeCell ref="A140:C140"/>
    <mergeCell ref="D140:E140"/>
    <mergeCell ref="F140:G140"/>
    <mergeCell ref="H140:I140"/>
    <mergeCell ref="F139:J139"/>
    <mergeCell ref="L144:M144"/>
    <mergeCell ref="A141:P141"/>
    <mergeCell ref="A142:E142"/>
    <mergeCell ref="F142:P142"/>
    <mergeCell ref="B143:I143"/>
    <mergeCell ref="J143:K143"/>
    <mergeCell ref="N143:P143"/>
    <mergeCell ref="O144:P144"/>
    <mergeCell ref="J145:K145"/>
    <mergeCell ref="L145:M145"/>
    <mergeCell ref="O145:P145"/>
    <mergeCell ref="B144:C144"/>
    <mergeCell ref="D144:E144"/>
    <mergeCell ref="A145:C145"/>
    <mergeCell ref="D145:E145"/>
    <mergeCell ref="F145:G145"/>
    <mergeCell ref="H145:I145"/>
    <mergeCell ref="F144:J144"/>
    <mergeCell ref="L148:M148"/>
    <mergeCell ref="A146:P146"/>
    <mergeCell ref="B147:I147"/>
    <mergeCell ref="J147:K147"/>
    <mergeCell ref="N147:P147"/>
    <mergeCell ref="O148:P148"/>
    <mergeCell ref="J149:K149"/>
    <mergeCell ref="L149:M149"/>
    <mergeCell ref="O149:P149"/>
    <mergeCell ref="B148:C148"/>
    <mergeCell ref="D148:E148"/>
    <mergeCell ref="A149:C149"/>
    <mergeCell ref="D149:E149"/>
    <mergeCell ref="F149:G149"/>
    <mergeCell ref="H149:I149"/>
    <mergeCell ref="F148:J148"/>
    <mergeCell ref="L152:M152"/>
    <mergeCell ref="A150:P150"/>
    <mergeCell ref="B151:I151"/>
    <mergeCell ref="J151:K151"/>
    <mergeCell ref="N151:P151"/>
    <mergeCell ref="O152:P152"/>
    <mergeCell ref="J153:K153"/>
    <mergeCell ref="L153:M153"/>
    <mergeCell ref="O153:P153"/>
    <mergeCell ref="B152:C152"/>
    <mergeCell ref="D152:E152"/>
    <mergeCell ref="A153:C153"/>
    <mergeCell ref="D153:E153"/>
    <mergeCell ref="F153:G153"/>
    <mergeCell ref="H153:I153"/>
    <mergeCell ref="F152:J152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24"/>
  <sheetViews>
    <sheetView zoomScalePageLayoutView="0" workbookViewId="0" topLeftCell="A97">
      <selection activeCell="N123" sqref="N123:P12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4.281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4" width="6.57421875" style="0" customWidth="1"/>
    <col min="15" max="15" width="6.421875" style="0" customWidth="1"/>
    <col min="16" max="16" width="17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1"/>
      <c r="Q1" s="148"/>
    </row>
    <row r="2" spans="1:17" ht="13.5" thickBo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148"/>
    </row>
    <row r="3" spans="1:17" ht="13.5" thickBot="1">
      <c r="A3" s="413" t="s">
        <v>560</v>
      </c>
      <c r="B3" s="484"/>
      <c r="C3" s="484"/>
      <c r="D3" s="484"/>
      <c r="E3" s="485"/>
      <c r="F3" s="418"/>
      <c r="G3" s="419"/>
      <c r="H3" s="419"/>
      <c r="I3" s="419"/>
      <c r="J3" s="419"/>
      <c r="K3" s="419"/>
      <c r="L3" s="420"/>
      <c r="M3" s="416" t="s">
        <v>483</v>
      </c>
      <c r="N3" s="417"/>
      <c r="O3" s="414" t="s">
        <v>707</v>
      </c>
      <c r="P3" s="415"/>
      <c r="Q3" s="148"/>
    </row>
    <row r="4" spans="1:17" s="1" customFormat="1" ht="12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148"/>
    </row>
    <row r="5" spans="1:17" s="7" customFormat="1" ht="12.75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148"/>
    </row>
    <row r="6" spans="1:19" s="37" customFormat="1" ht="11.25" customHeight="1">
      <c r="A6" s="401" t="s">
        <v>565</v>
      </c>
      <c r="B6" s="402"/>
      <c r="C6" s="402"/>
      <c r="D6" s="402"/>
      <c r="E6" s="406"/>
      <c r="F6" s="481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148"/>
      <c r="R6" s="36"/>
      <c r="S6" s="36"/>
    </row>
    <row r="7" spans="1:17" s="2" customFormat="1" ht="13.5" customHeight="1">
      <c r="A7" s="24" t="s">
        <v>476</v>
      </c>
      <c r="B7" s="459" t="s">
        <v>905</v>
      </c>
      <c r="C7" s="459"/>
      <c r="D7" s="459"/>
      <c r="E7" s="459"/>
      <c r="F7" s="460"/>
      <c r="G7" s="25" t="s">
        <v>477</v>
      </c>
      <c r="H7" s="82">
        <v>41134</v>
      </c>
      <c r="I7" s="25" t="s">
        <v>478</v>
      </c>
      <c r="J7" s="82" t="s">
        <v>712</v>
      </c>
      <c r="K7" s="25" t="s">
        <v>482</v>
      </c>
      <c r="L7" s="176" t="s">
        <v>772</v>
      </c>
      <c r="M7" s="182" t="s">
        <v>700</v>
      </c>
      <c r="N7" s="478" t="s">
        <v>826</v>
      </c>
      <c r="O7" s="478"/>
      <c r="P7" s="479"/>
      <c r="Q7" s="148"/>
    </row>
    <row r="8" spans="1:17" s="2" customFormat="1" ht="13.5" customHeight="1">
      <c r="A8" s="24" t="s">
        <v>479</v>
      </c>
      <c r="B8" s="403" t="s">
        <v>767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4"/>
      <c r="Q8" s="148"/>
    </row>
    <row r="9" spans="1:17" s="7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 s="148"/>
    </row>
    <row r="10" spans="1:19" s="37" customFormat="1" ht="11.25" customHeight="1">
      <c r="A10" s="401" t="s">
        <v>571</v>
      </c>
      <c r="B10" s="402"/>
      <c r="C10" s="402"/>
      <c r="D10" s="402"/>
      <c r="E10" s="406"/>
      <c r="F10" s="481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148"/>
      <c r="R10" s="36"/>
      <c r="S10" s="36"/>
    </row>
    <row r="11" spans="1:17" s="2" customFormat="1" ht="13.5" customHeight="1">
      <c r="A11" s="24" t="s">
        <v>476</v>
      </c>
      <c r="B11" s="459" t="s">
        <v>766</v>
      </c>
      <c r="C11" s="459"/>
      <c r="D11" s="459"/>
      <c r="E11" s="459"/>
      <c r="F11" s="460"/>
      <c r="G11" s="25" t="s">
        <v>477</v>
      </c>
      <c r="H11" s="82">
        <v>41343</v>
      </c>
      <c r="I11" s="25" t="s">
        <v>478</v>
      </c>
      <c r="J11" s="82" t="s">
        <v>712</v>
      </c>
      <c r="K11" s="25" t="s">
        <v>482</v>
      </c>
      <c r="L11" s="176" t="s">
        <v>712</v>
      </c>
      <c r="M11" s="182" t="s">
        <v>700</v>
      </c>
      <c r="N11" s="478" t="s">
        <v>771</v>
      </c>
      <c r="O11" s="478"/>
      <c r="P11" s="479"/>
      <c r="Q11" s="148"/>
    </row>
    <row r="12" spans="1:17" s="2" customFormat="1" ht="13.5" customHeight="1">
      <c r="A12" s="24" t="s">
        <v>479</v>
      </c>
      <c r="B12" s="403" t="s">
        <v>767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4"/>
      <c r="Q12" s="148"/>
    </row>
    <row r="13" spans="1:17" s="38" customFormat="1" ht="11.25" customHeight="1">
      <c r="A13" s="480"/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148"/>
    </row>
    <row r="14" spans="1:17" s="2" customFormat="1" ht="13.5" customHeight="1">
      <c r="A14" s="24" t="s">
        <v>476</v>
      </c>
      <c r="B14" s="459" t="s">
        <v>768</v>
      </c>
      <c r="C14" s="459"/>
      <c r="D14" s="459"/>
      <c r="E14" s="459"/>
      <c r="F14" s="460"/>
      <c r="G14" s="25" t="s">
        <v>477</v>
      </c>
      <c r="H14" s="82">
        <v>41343</v>
      </c>
      <c r="I14" s="25" t="s">
        <v>478</v>
      </c>
      <c r="J14" s="82" t="s">
        <v>712</v>
      </c>
      <c r="K14" s="25" t="s">
        <v>482</v>
      </c>
      <c r="L14" s="176" t="s">
        <v>712</v>
      </c>
      <c r="M14" s="182" t="s">
        <v>700</v>
      </c>
      <c r="N14" s="478" t="s">
        <v>771</v>
      </c>
      <c r="O14" s="478"/>
      <c r="P14" s="479"/>
      <c r="Q14" s="148"/>
    </row>
    <row r="15" spans="1:17" s="2" customFormat="1" ht="13.5" customHeight="1">
      <c r="A15" s="24" t="s">
        <v>479</v>
      </c>
      <c r="B15" s="403" t="s">
        <v>767</v>
      </c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4"/>
      <c r="Q15" s="148"/>
    </row>
    <row r="16" spans="1:17" s="38" customFormat="1" ht="11.25" customHeight="1">
      <c r="A16" s="480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148"/>
    </row>
    <row r="17" spans="1:17" s="2" customFormat="1" ht="13.5" customHeight="1">
      <c r="A17" s="24" t="s">
        <v>476</v>
      </c>
      <c r="B17" s="459" t="s">
        <v>769</v>
      </c>
      <c r="C17" s="459"/>
      <c r="D17" s="459"/>
      <c r="E17" s="459"/>
      <c r="F17" s="460"/>
      <c r="G17" s="25" t="s">
        <v>477</v>
      </c>
      <c r="H17" s="82">
        <v>41562</v>
      </c>
      <c r="I17" s="25" t="s">
        <v>478</v>
      </c>
      <c r="J17" s="82">
        <v>41850</v>
      </c>
      <c r="K17" s="25" t="s">
        <v>482</v>
      </c>
      <c r="L17" s="176" t="s">
        <v>772</v>
      </c>
      <c r="M17" s="182" t="s">
        <v>700</v>
      </c>
      <c r="N17" s="478" t="s">
        <v>773</v>
      </c>
      <c r="O17" s="478"/>
      <c r="P17" s="479"/>
      <c r="Q17" s="148"/>
    </row>
    <row r="18" spans="1:17" s="2" customFormat="1" ht="13.5" customHeight="1">
      <c r="A18" s="24" t="s">
        <v>479</v>
      </c>
      <c r="B18" s="403" t="s">
        <v>770</v>
      </c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4"/>
      <c r="Q18" s="148"/>
    </row>
    <row r="19" spans="1:17" s="2" customFormat="1" ht="13.5" customHeight="1">
      <c r="A19" s="199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148"/>
    </row>
    <row r="20" spans="1:19" s="37" customFormat="1" ht="11.25" customHeight="1">
      <c r="A20" s="401" t="s">
        <v>572</v>
      </c>
      <c r="B20" s="402"/>
      <c r="C20" s="402"/>
      <c r="D20" s="402"/>
      <c r="E20" s="406"/>
      <c r="F20" s="481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148"/>
      <c r="R20" s="36"/>
      <c r="S20" s="36"/>
    </row>
    <row r="21" spans="1:17" s="2" customFormat="1" ht="13.5" customHeight="1">
      <c r="A21" s="24" t="s">
        <v>476</v>
      </c>
      <c r="B21" s="459" t="s">
        <v>783</v>
      </c>
      <c r="C21" s="459"/>
      <c r="D21" s="459"/>
      <c r="E21" s="459"/>
      <c r="F21" s="460"/>
      <c r="G21" s="25" t="s">
        <v>477</v>
      </c>
      <c r="H21" s="82">
        <v>41518</v>
      </c>
      <c r="I21" s="25" t="s">
        <v>478</v>
      </c>
      <c r="J21" s="82">
        <v>41850</v>
      </c>
      <c r="K21" s="25" t="s">
        <v>482</v>
      </c>
      <c r="L21" s="176" t="s">
        <v>772</v>
      </c>
      <c r="M21" s="182" t="s">
        <v>700</v>
      </c>
      <c r="N21" s="478" t="s">
        <v>785</v>
      </c>
      <c r="O21" s="478"/>
      <c r="P21" s="479"/>
      <c r="Q21" s="148"/>
    </row>
    <row r="22" spans="1:17" s="2" customFormat="1" ht="13.5" customHeight="1">
      <c r="A22" s="24" t="s">
        <v>479</v>
      </c>
      <c r="B22" s="403" t="s">
        <v>784</v>
      </c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4"/>
      <c r="Q22" s="148"/>
    </row>
    <row r="23" spans="1:17" s="7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s="148"/>
    </row>
    <row r="24" spans="1:19" s="37" customFormat="1" ht="11.25" customHeight="1">
      <c r="A24" s="401" t="s">
        <v>573</v>
      </c>
      <c r="B24" s="402"/>
      <c r="C24" s="402"/>
      <c r="D24" s="402"/>
      <c r="E24" s="406"/>
      <c r="F24" s="481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148"/>
      <c r="R24" s="36"/>
      <c r="S24" s="36"/>
    </row>
    <row r="25" spans="1:17" s="2" customFormat="1" ht="13.5" customHeight="1">
      <c r="A25" s="24" t="s">
        <v>476</v>
      </c>
      <c r="B25" s="459" t="s">
        <v>959</v>
      </c>
      <c r="C25" s="459"/>
      <c r="D25" s="459"/>
      <c r="E25" s="459"/>
      <c r="F25" s="460"/>
      <c r="G25" s="25" t="s">
        <v>477</v>
      </c>
      <c r="H25" s="82">
        <v>40603</v>
      </c>
      <c r="I25" s="25" t="s">
        <v>478</v>
      </c>
      <c r="J25" s="82">
        <v>42055</v>
      </c>
      <c r="K25" s="25" t="s">
        <v>482</v>
      </c>
      <c r="L25" s="176" t="s">
        <v>712</v>
      </c>
      <c r="M25" s="182" t="s">
        <v>700</v>
      </c>
      <c r="N25" s="478" t="s">
        <v>963</v>
      </c>
      <c r="O25" s="478"/>
      <c r="P25" s="479"/>
      <c r="Q25" s="148"/>
    </row>
    <row r="26" spans="1:17" s="2" customFormat="1" ht="13.5" customHeight="1">
      <c r="A26" s="24" t="s">
        <v>479</v>
      </c>
      <c r="B26" s="403" t="s">
        <v>960</v>
      </c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4"/>
      <c r="Q26" s="148"/>
    </row>
    <row r="27" spans="1:17" s="38" customFormat="1" ht="11.25" customHeight="1">
      <c r="A27" s="480"/>
      <c r="B27" s="480"/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148"/>
    </row>
    <row r="28" spans="1:17" s="2" customFormat="1" ht="13.5" customHeight="1">
      <c r="A28" s="24" t="s">
        <v>476</v>
      </c>
      <c r="B28" s="459" t="s">
        <v>961</v>
      </c>
      <c r="C28" s="459"/>
      <c r="D28" s="459"/>
      <c r="E28" s="459"/>
      <c r="F28" s="460"/>
      <c r="G28" s="25" t="s">
        <v>477</v>
      </c>
      <c r="H28" s="82">
        <v>40238</v>
      </c>
      <c r="I28" s="25" t="s">
        <v>478</v>
      </c>
      <c r="J28" s="82">
        <v>41690</v>
      </c>
      <c r="K28" s="25" t="s">
        <v>482</v>
      </c>
      <c r="L28" s="176" t="s">
        <v>712</v>
      </c>
      <c r="M28" s="182" t="s">
        <v>700</v>
      </c>
      <c r="N28" s="478" t="s">
        <v>964</v>
      </c>
      <c r="O28" s="478"/>
      <c r="P28" s="479"/>
      <c r="Q28" s="148"/>
    </row>
    <row r="29" spans="1:17" s="2" customFormat="1" ht="13.5" customHeight="1">
      <c r="A29" s="24" t="s">
        <v>479</v>
      </c>
      <c r="B29" s="403" t="s">
        <v>960</v>
      </c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4"/>
      <c r="Q29" s="148"/>
    </row>
    <row r="30" spans="1:17" s="38" customFormat="1" ht="11.25" customHeight="1">
      <c r="A30" s="480"/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148"/>
    </row>
    <row r="31" spans="1:17" s="2" customFormat="1" ht="13.5" customHeight="1">
      <c r="A31" s="24" t="s">
        <v>476</v>
      </c>
      <c r="B31" s="459" t="s">
        <v>848</v>
      </c>
      <c r="C31" s="459"/>
      <c r="D31" s="459"/>
      <c r="E31" s="459"/>
      <c r="F31" s="460"/>
      <c r="G31" s="25" t="s">
        <v>477</v>
      </c>
      <c r="H31" s="82">
        <v>40238</v>
      </c>
      <c r="I31" s="25" t="s">
        <v>478</v>
      </c>
      <c r="J31" s="82">
        <v>41690</v>
      </c>
      <c r="K31" s="25" t="s">
        <v>482</v>
      </c>
      <c r="L31" s="176" t="s">
        <v>712</v>
      </c>
      <c r="M31" s="182" t="s">
        <v>700</v>
      </c>
      <c r="N31" s="478" t="s">
        <v>502</v>
      </c>
      <c r="O31" s="478"/>
      <c r="P31" s="479"/>
      <c r="Q31" s="148"/>
    </row>
    <row r="32" spans="1:17" s="2" customFormat="1" ht="13.5" customHeight="1">
      <c r="A32" s="24" t="s">
        <v>479</v>
      </c>
      <c r="B32" s="403" t="s">
        <v>767</v>
      </c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4"/>
      <c r="Q32" s="148"/>
    </row>
    <row r="33" spans="1:17" s="38" customFormat="1" ht="11.25" customHeight="1">
      <c r="A33" s="480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148"/>
    </row>
    <row r="34" spans="1:17" s="2" customFormat="1" ht="13.5" customHeight="1">
      <c r="A34" s="24" t="s">
        <v>476</v>
      </c>
      <c r="B34" s="459" t="s">
        <v>962</v>
      </c>
      <c r="C34" s="459"/>
      <c r="D34" s="459"/>
      <c r="E34" s="459"/>
      <c r="F34" s="460"/>
      <c r="G34" s="25" t="s">
        <v>477</v>
      </c>
      <c r="H34" s="82">
        <v>40238</v>
      </c>
      <c r="I34" s="25" t="s">
        <v>478</v>
      </c>
      <c r="J34" s="82">
        <v>41698</v>
      </c>
      <c r="K34" s="25" t="s">
        <v>482</v>
      </c>
      <c r="L34" s="176" t="s">
        <v>712</v>
      </c>
      <c r="M34" s="182" t="s">
        <v>700</v>
      </c>
      <c r="N34" s="478" t="s">
        <v>502</v>
      </c>
      <c r="O34" s="478"/>
      <c r="P34" s="479"/>
      <c r="Q34" s="148"/>
    </row>
    <row r="35" spans="1:17" s="2" customFormat="1" ht="13.5" customHeight="1">
      <c r="A35" s="24" t="s">
        <v>479</v>
      </c>
      <c r="B35" s="403" t="s">
        <v>960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4"/>
      <c r="Q35" s="148"/>
    </row>
    <row r="36" spans="1:17" s="7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148"/>
    </row>
    <row r="37" spans="1:17" s="2" customFormat="1" ht="13.5" customHeight="1">
      <c r="A37" s="24" t="s">
        <v>476</v>
      </c>
      <c r="B37" s="459" t="s">
        <v>975</v>
      </c>
      <c r="C37" s="459"/>
      <c r="D37" s="459"/>
      <c r="E37" s="459"/>
      <c r="F37" s="460"/>
      <c r="G37" s="25" t="s">
        <v>477</v>
      </c>
      <c r="H37" s="82">
        <v>40969</v>
      </c>
      <c r="I37" s="25" t="s">
        <v>478</v>
      </c>
      <c r="J37" s="82">
        <v>42428</v>
      </c>
      <c r="K37" s="25" t="s">
        <v>482</v>
      </c>
      <c r="L37" s="176" t="s">
        <v>712</v>
      </c>
      <c r="M37" s="182" t="s">
        <v>700</v>
      </c>
      <c r="N37" s="478" t="s">
        <v>964</v>
      </c>
      <c r="O37" s="478"/>
      <c r="P37" s="479"/>
      <c r="Q37" s="148"/>
    </row>
    <row r="38" spans="1:17" s="2" customFormat="1" ht="13.5" customHeight="1">
      <c r="A38" s="24" t="s">
        <v>479</v>
      </c>
      <c r="B38" s="403" t="s">
        <v>960</v>
      </c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4"/>
      <c r="Q38" s="148"/>
    </row>
    <row r="39" spans="1:17" s="38" customFormat="1" ht="11.25" customHeight="1">
      <c r="A39" s="480"/>
      <c r="B39" s="480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148"/>
    </row>
    <row r="40" spans="1:17" s="2" customFormat="1" ht="13.5" customHeight="1">
      <c r="A40" s="24" t="s">
        <v>476</v>
      </c>
      <c r="B40" s="459" t="s">
        <v>976</v>
      </c>
      <c r="C40" s="459"/>
      <c r="D40" s="459"/>
      <c r="E40" s="459"/>
      <c r="F40" s="460"/>
      <c r="G40" s="25" t="s">
        <v>477</v>
      </c>
      <c r="H40" s="82">
        <v>41334</v>
      </c>
      <c r="I40" s="25" t="s">
        <v>478</v>
      </c>
      <c r="J40" s="82">
        <v>42786</v>
      </c>
      <c r="K40" s="25" t="s">
        <v>482</v>
      </c>
      <c r="L40" s="176" t="s">
        <v>712</v>
      </c>
      <c r="M40" s="182" t="s">
        <v>700</v>
      </c>
      <c r="N40" s="478" t="s">
        <v>964</v>
      </c>
      <c r="O40" s="478"/>
      <c r="P40" s="479"/>
      <c r="Q40" s="148"/>
    </row>
    <row r="41" spans="1:17" s="2" customFormat="1" ht="13.5" customHeight="1">
      <c r="A41" s="24" t="s">
        <v>479</v>
      </c>
      <c r="B41" s="403" t="s">
        <v>960</v>
      </c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4"/>
      <c r="Q41" s="148"/>
    </row>
    <row r="42" spans="1:17" s="38" customFormat="1" ht="11.25" customHeight="1">
      <c r="A42" s="480"/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148"/>
    </row>
    <row r="43" spans="1:17" s="2" customFormat="1" ht="13.5" customHeight="1">
      <c r="A43" s="24" t="s">
        <v>476</v>
      </c>
      <c r="B43" s="459" t="s">
        <v>977</v>
      </c>
      <c r="C43" s="459"/>
      <c r="D43" s="459"/>
      <c r="E43" s="459"/>
      <c r="F43" s="460"/>
      <c r="G43" s="25" t="s">
        <v>477</v>
      </c>
      <c r="H43" s="82">
        <v>41334</v>
      </c>
      <c r="I43" s="25" t="s">
        <v>478</v>
      </c>
      <c r="J43" s="82">
        <v>42062</v>
      </c>
      <c r="K43" s="25" t="s">
        <v>482</v>
      </c>
      <c r="L43" s="176" t="s">
        <v>760</v>
      </c>
      <c r="M43" s="182" t="s">
        <v>700</v>
      </c>
      <c r="N43" s="478" t="s">
        <v>979</v>
      </c>
      <c r="O43" s="478"/>
      <c r="P43" s="479"/>
      <c r="Q43" s="148"/>
    </row>
    <row r="44" spans="1:17" s="2" customFormat="1" ht="13.5" customHeight="1">
      <c r="A44" s="24" t="s">
        <v>479</v>
      </c>
      <c r="B44" s="403" t="s">
        <v>767</v>
      </c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4"/>
      <c r="Q44" s="148"/>
    </row>
    <row r="45" spans="1:17" s="38" customFormat="1" ht="11.25" customHeight="1">
      <c r="A45" s="480"/>
      <c r="B45" s="480"/>
      <c r="C45" s="480"/>
      <c r="D45" s="480"/>
      <c r="E45" s="480"/>
      <c r="F45" s="480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148"/>
    </row>
    <row r="46" spans="1:17" s="2" customFormat="1" ht="13.5" customHeight="1">
      <c r="A46" s="24" t="s">
        <v>476</v>
      </c>
      <c r="B46" s="459" t="s">
        <v>978</v>
      </c>
      <c r="C46" s="459"/>
      <c r="D46" s="459"/>
      <c r="E46" s="459"/>
      <c r="F46" s="460"/>
      <c r="G46" s="25" t="s">
        <v>477</v>
      </c>
      <c r="H46" s="82">
        <v>41518</v>
      </c>
      <c r="I46" s="25" t="s">
        <v>478</v>
      </c>
      <c r="J46" s="82">
        <v>41547</v>
      </c>
      <c r="K46" s="25" t="s">
        <v>482</v>
      </c>
      <c r="L46" s="176" t="s">
        <v>760</v>
      </c>
      <c r="M46" s="182" t="s">
        <v>700</v>
      </c>
      <c r="N46" s="478" t="s">
        <v>980</v>
      </c>
      <c r="O46" s="478"/>
      <c r="P46" s="479"/>
      <c r="Q46" s="148"/>
    </row>
    <row r="47" spans="1:17" s="2" customFormat="1" ht="13.5" customHeight="1">
      <c r="A47" s="24" t="s">
        <v>479</v>
      </c>
      <c r="B47" s="403" t="s">
        <v>971</v>
      </c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4"/>
      <c r="Q47" s="148"/>
    </row>
    <row r="48" spans="1:17" s="7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48"/>
    </row>
    <row r="49" spans="1:19" s="37" customFormat="1" ht="11.25" customHeight="1">
      <c r="A49" s="401" t="s">
        <v>981</v>
      </c>
      <c r="B49" s="402"/>
      <c r="C49" s="402"/>
      <c r="D49" s="402"/>
      <c r="E49" s="406"/>
      <c r="F49" s="481"/>
      <c r="G49" s="482"/>
      <c r="H49" s="482"/>
      <c r="I49" s="482"/>
      <c r="J49" s="482"/>
      <c r="K49" s="482"/>
      <c r="L49" s="482"/>
      <c r="M49" s="482"/>
      <c r="N49" s="482"/>
      <c r="O49" s="482"/>
      <c r="P49" s="482"/>
      <c r="Q49" s="148"/>
      <c r="R49" s="36"/>
      <c r="S49" s="36"/>
    </row>
    <row r="50" spans="1:17" s="2" customFormat="1" ht="13.5" customHeight="1">
      <c r="A50" s="24" t="s">
        <v>476</v>
      </c>
      <c r="B50" s="459" t="s">
        <v>1024</v>
      </c>
      <c r="C50" s="459"/>
      <c r="D50" s="459"/>
      <c r="E50" s="459"/>
      <c r="F50" s="460"/>
      <c r="G50" s="25" t="s">
        <v>477</v>
      </c>
      <c r="H50" s="82">
        <v>41395</v>
      </c>
      <c r="I50" s="25" t="s">
        <v>478</v>
      </c>
      <c r="J50" s="82" t="s">
        <v>712</v>
      </c>
      <c r="K50" s="25" t="s">
        <v>482</v>
      </c>
      <c r="L50" s="176" t="s">
        <v>772</v>
      </c>
      <c r="M50" s="182" t="s">
        <v>700</v>
      </c>
      <c r="N50" s="478" t="s">
        <v>1026</v>
      </c>
      <c r="O50" s="478"/>
      <c r="P50" s="479"/>
      <c r="Q50" s="148"/>
    </row>
    <row r="51" spans="1:17" s="2" customFormat="1" ht="13.5" customHeight="1">
      <c r="A51" s="24" t="s">
        <v>479</v>
      </c>
      <c r="B51" s="403" t="s">
        <v>1025</v>
      </c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4"/>
      <c r="Q51" s="148"/>
    </row>
    <row r="52" spans="1:17" s="7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48"/>
    </row>
    <row r="53" spans="1:19" s="37" customFormat="1" ht="11.25" customHeight="1">
      <c r="A53" s="401" t="s">
        <v>159</v>
      </c>
      <c r="B53" s="402"/>
      <c r="C53" s="402"/>
      <c r="D53" s="402"/>
      <c r="E53" s="406"/>
      <c r="F53" s="481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148"/>
      <c r="R53" s="36"/>
      <c r="S53" s="36"/>
    </row>
    <row r="54" spans="1:17" s="2" customFormat="1" ht="13.5" customHeight="1">
      <c r="A54" s="24" t="s">
        <v>476</v>
      </c>
      <c r="B54" s="459" t="s">
        <v>189</v>
      </c>
      <c r="C54" s="459"/>
      <c r="D54" s="459"/>
      <c r="E54" s="459"/>
      <c r="F54" s="460"/>
      <c r="G54" s="25" t="s">
        <v>477</v>
      </c>
      <c r="H54" s="82" t="s">
        <v>712</v>
      </c>
      <c r="I54" s="25" t="s">
        <v>478</v>
      </c>
      <c r="J54" s="82" t="s">
        <v>712</v>
      </c>
      <c r="K54" s="25" t="s">
        <v>482</v>
      </c>
      <c r="L54" s="176" t="s">
        <v>712</v>
      </c>
      <c r="M54" s="182" t="s">
        <v>700</v>
      </c>
      <c r="N54" s="478" t="s">
        <v>194</v>
      </c>
      <c r="O54" s="478"/>
      <c r="P54" s="479"/>
      <c r="Q54" s="148"/>
    </row>
    <row r="55" spans="1:17" s="2" customFormat="1" ht="13.5" customHeight="1">
      <c r="A55" s="24" t="s">
        <v>479</v>
      </c>
      <c r="B55" s="403" t="s">
        <v>190</v>
      </c>
      <c r="C55" s="403"/>
      <c r="D55" s="403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4"/>
      <c r="Q55" s="148"/>
    </row>
    <row r="56" spans="1:17" s="38" customFormat="1" ht="11.25" customHeight="1">
      <c r="A56" s="480"/>
      <c r="B56" s="480"/>
      <c r="C56" s="480"/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148"/>
    </row>
    <row r="57" spans="1:17" s="2" customFormat="1" ht="13.5" customHeight="1">
      <c r="A57" s="24" t="s">
        <v>476</v>
      </c>
      <c r="B57" s="459" t="s">
        <v>191</v>
      </c>
      <c r="C57" s="459"/>
      <c r="D57" s="459"/>
      <c r="E57" s="459"/>
      <c r="F57" s="460"/>
      <c r="G57" s="25" t="s">
        <v>477</v>
      </c>
      <c r="H57" s="82">
        <v>41334</v>
      </c>
      <c r="I57" s="25" t="s">
        <v>478</v>
      </c>
      <c r="J57" s="82">
        <v>42064</v>
      </c>
      <c r="K57" s="25" t="s">
        <v>482</v>
      </c>
      <c r="L57" s="176" t="s">
        <v>712</v>
      </c>
      <c r="M57" s="182" t="s">
        <v>700</v>
      </c>
      <c r="N57" s="478" t="s">
        <v>195</v>
      </c>
      <c r="O57" s="478"/>
      <c r="P57" s="479"/>
      <c r="Q57" s="148"/>
    </row>
    <row r="58" spans="1:17" s="2" customFormat="1" ht="13.5" customHeight="1">
      <c r="A58" s="24" t="s">
        <v>479</v>
      </c>
      <c r="B58" s="403" t="s">
        <v>767</v>
      </c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4"/>
      <c r="Q58" s="148"/>
    </row>
    <row r="59" spans="1:17" s="38" customFormat="1" ht="11.25" customHeight="1">
      <c r="A59" s="480"/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P59" s="480"/>
      <c r="Q59" s="148"/>
    </row>
    <row r="60" spans="1:17" s="2" customFormat="1" ht="13.5" customHeight="1">
      <c r="A60" s="24" t="s">
        <v>476</v>
      </c>
      <c r="B60" s="459" t="s">
        <v>192</v>
      </c>
      <c r="C60" s="459"/>
      <c r="D60" s="459"/>
      <c r="E60" s="459"/>
      <c r="F60" s="460"/>
      <c r="G60" s="25" t="s">
        <v>477</v>
      </c>
      <c r="H60" s="82">
        <v>40969</v>
      </c>
      <c r="I60" s="25" t="s">
        <v>478</v>
      </c>
      <c r="J60" s="82">
        <v>41684</v>
      </c>
      <c r="K60" s="25" t="s">
        <v>482</v>
      </c>
      <c r="L60" s="176" t="s">
        <v>772</v>
      </c>
      <c r="M60" s="182" t="s">
        <v>700</v>
      </c>
      <c r="N60" s="478" t="s">
        <v>194</v>
      </c>
      <c r="O60" s="478"/>
      <c r="P60" s="479"/>
      <c r="Q60" s="148"/>
    </row>
    <row r="61" spans="1:17" s="2" customFormat="1" ht="13.5" customHeight="1">
      <c r="A61" s="24" t="s">
        <v>479</v>
      </c>
      <c r="B61" s="403" t="s">
        <v>193</v>
      </c>
      <c r="C61" s="403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4"/>
      <c r="Q61" s="148"/>
    </row>
    <row r="62" spans="1:17" s="7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48"/>
    </row>
    <row r="63" spans="1:19" s="37" customFormat="1" ht="11.25" customHeight="1">
      <c r="A63" s="401" t="s">
        <v>786</v>
      </c>
      <c r="B63" s="402"/>
      <c r="C63" s="402"/>
      <c r="D63" s="402"/>
      <c r="E63" s="406"/>
      <c r="F63" s="481"/>
      <c r="G63" s="482"/>
      <c r="H63" s="482"/>
      <c r="I63" s="482"/>
      <c r="J63" s="482"/>
      <c r="K63" s="482"/>
      <c r="L63" s="482"/>
      <c r="M63" s="482"/>
      <c r="N63" s="482"/>
      <c r="O63" s="482"/>
      <c r="P63" s="482"/>
      <c r="Q63" s="148"/>
      <c r="R63" s="36"/>
      <c r="S63" s="36"/>
    </row>
    <row r="64" spans="1:17" s="2" customFormat="1" ht="13.5" customHeight="1">
      <c r="A64" s="24" t="s">
        <v>476</v>
      </c>
      <c r="B64" s="459" t="s">
        <v>818</v>
      </c>
      <c r="C64" s="459"/>
      <c r="D64" s="459"/>
      <c r="E64" s="459"/>
      <c r="F64" s="460"/>
      <c r="G64" s="25" t="s">
        <v>477</v>
      </c>
      <c r="H64" s="82">
        <v>40966</v>
      </c>
      <c r="I64" s="25" t="s">
        <v>478</v>
      </c>
      <c r="J64" s="82">
        <v>41705</v>
      </c>
      <c r="K64" s="25" t="s">
        <v>482</v>
      </c>
      <c r="L64" s="176" t="s">
        <v>772</v>
      </c>
      <c r="M64" s="182" t="s">
        <v>700</v>
      </c>
      <c r="N64" s="478" t="s">
        <v>826</v>
      </c>
      <c r="O64" s="478"/>
      <c r="P64" s="479"/>
      <c r="Q64" s="148"/>
    </row>
    <row r="65" spans="1:17" s="2" customFormat="1" ht="13.5" customHeight="1">
      <c r="A65" s="24" t="s">
        <v>479</v>
      </c>
      <c r="B65" s="403" t="s">
        <v>819</v>
      </c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4"/>
      <c r="Q65" s="148"/>
    </row>
    <row r="66" spans="1:17" s="38" customFormat="1" ht="11.25" customHeight="1">
      <c r="A66" s="480"/>
      <c r="B66" s="480"/>
      <c r="C66" s="480"/>
      <c r="D66" s="480"/>
      <c r="E66" s="480"/>
      <c r="F66" s="480"/>
      <c r="G66" s="480"/>
      <c r="H66" s="480"/>
      <c r="I66" s="480"/>
      <c r="J66" s="480"/>
      <c r="K66" s="480"/>
      <c r="L66" s="480"/>
      <c r="M66" s="480"/>
      <c r="N66" s="480"/>
      <c r="O66" s="480"/>
      <c r="P66" s="480"/>
      <c r="Q66" s="148"/>
    </row>
    <row r="67" spans="1:17" s="2" customFormat="1" ht="13.5" customHeight="1">
      <c r="A67" s="24" t="s">
        <v>476</v>
      </c>
      <c r="B67" s="459" t="s">
        <v>820</v>
      </c>
      <c r="C67" s="459"/>
      <c r="D67" s="459"/>
      <c r="E67" s="459"/>
      <c r="F67" s="460"/>
      <c r="G67" s="25" t="s">
        <v>477</v>
      </c>
      <c r="H67" s="82">
        <v>41498</v>
      </c>
      <c r="I67" s="25" t="s">
        <v>478</v>
      </c>
      <c r="J67" s="82" t="s">
        <v>712</v>
      </c>
      <c r="K67" s="25" t="s">
        <v>482</v>
      </c>
      <c r="L67" s="176" t="s">
        <v>772</v>
      </c>
      <c r="M67" s="182" t="s">
        <v>700</v>
      </c>
      <c r="N67" s="478" t="s">
        <v>826</v>
      </c>
      <c r="O67" s="478"/>
      <c r="P67" s="479"/>
      <c r="Q67" s="148"/>
    </row>
    <row r="68" spans="1:17" s="2" customFormat="1" ht="13.5" customHeight="1">
      <c r="A68" s="24" t="s">
        <v>479</v>
      </c>
      <c r="B68" s="403" t="s">
        <v>821</v>
      </c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4"/>
      <c r="Q68" s="148"/>
    </row>
    <row r="69" spans="1:17" s="38" customFormat="1" ht="11.25" customHeight="1">
      <c r="A69" s="480"/>
      <c r="B69" s="480"/>
      <c r="C69" s="480"/>
      <c r="D69" s="480"/>
      <c r="E69" s="480"/>
      <c r="F69" s="480"/>
      <c r="G69" s="480"/>
      <c r="H69" s="480"/>
      <c r="I69" s="480"/>
      <c r="J69" s="480"/>
      <c r="K69" s="480"/>
      <c r="L69" s="480"/>
      <c r="M69" s="480"/>
      <c r="N69" s="480"/>
      <c r="O69" s="480"/>
      <c r="P69" s="480"/>
      <c r="Q69" s="148"/>
    </row>
    <row r="70" spans="1:17" s="2" customFormat="1" ht="13.5" customHeight="1">
      <c r="A70" s="24" t="s">
        <v>476</v>
      </c>
      <c r="B70" s="459" t="s">
        <v>822</v>
      </c>
      <c r="C70" s="459"/>
      <c r="D70" s="459"/>
      <c r="E70" s="459"/>
      <c r="F70" s="460"/>
      <c r="G70" s="25" t="s">
        <v>477</v>
      </c>
      <c r="H70" s="82">
        <v>41344</v>
      </c>
      <c r="I70" s="25" t="s">
        <v>478</v>
      </c>
      <c r="J70" s="82" t="s">
        <v>712</v>
      </c>
      <c r="K70" s="25" t="s">
        <v>482</v>
      </c>
      <c r="L70" s="176" t="s">
        <v>772</v>
      </c>
      <c r="M70" s="182" t="s">
        <v>700</v>
      </c>
      <c r="N70" s="478" t="s">
        <v>827</v>
      </c>
      <c r="O70" s="478"/>
      <c r="P70" s="479"/>
      <c r="Q70" s="148"/>
    </row>
    <row r="71" spans="1:17" s="2" customFormat="1" ht="13.5" customHeight="1">
      <c r="A71" s="24" t="s">
        <v>479</v>
      </c>
      <c r="B71" s="403" t="s">
        <v>823</v>
      </c>
      <c r="C71" s="403"/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4"/>
      <c r="Q71" s="148"/>
    </row>
    <row r="72" spans="1:17" s="38" customFormat="1" ht="11.25" customHeight="1">
      <c r="A72" s="480"/>
      <c r="B72" s="480"/>
      <c r="C72" s="480"/>
      <c r="D72" s="480"/>
      <c r="E72" s="480"/>
      <c r="F72" s="480"/>
      <c r="G72" s="480"/>
      <c r="H72" s="480"/>
      <c r="I72" s="480"/>
      <c r="J72" s="480"/>
      <c r="K72" s="480"/>
      <c r="L72" s="480"/>
      <c r="M72" s="480"/>
      <c r="N72" s="480"/>
      <c r="O72" s="480"/>
      <c r="P72" s="480"/>
      <c r="Q72" s="148"/>
    </row>
    <row r="73" spans="1:17" s="2" customFormat="1" ht="13.5" customHeight="1">
      <c r="A73" s="24" t="s">
        <v>476</v>
      </c>
      <c r="B73" s="459" t="s">
        <v>824</v>
      </c>
      <c r="C73" s="459"/>
      <c r="D73" s="459"/>
      <c r="E73" s="459"/>
      <c r="F73" s="460"/>
      <c r="G73" s="25" t="s">
        <v>477</v>
      </c>
      <c r="H73" s="82">
        <v>40756</v>
      </c>
      <c r="I73" s="25" t="s">
        <v>478</v>
      </c>
      <c r="J73" s="82" t="s">
        <v>712</v>
      </c>
      <c r="K73" s="25" t="s">
        <v>482</v>
      </c>
      <c r="L73" s="176" t="s">
        <v>772</v>
      </c>
      <c r="M73" s="182" t="s">
        <v>700</v>
      </c>
      <c r="N73" s="478" t="s">
        <v>827</v>
      </c>
      <c r="O73" s="478"/>
      <c r="P73" s="479"/>
      <c r="Q73" s="148"/>
    </row>
    <row r="74" spans="1:17" s="2" customFormat="1" ht="13.5" customHeight="1">
      <c r="A74" s="24" t="s">
        <v>479</v>
      </c>
      <c r="B74" s="403" t="s">
        <v>825</v>
      </c>
      <c r="C74" s="403"/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4"/>
      <c r="Q74" s="148"/>
    </row>
    <row r="75" spans="1:17" s="7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48"/>
    </row>
    <row r="76" spans="1:19" s="37" customFormat="1" ht="11.25" customHeight="1">
      <c r="A76" s="401" t="s">
        <v>198</v>
      </c>
      <c r="B76" s="402"/>
      <c r="C76" s="402"/>
      <c r="D76" s="402"/>
      <c r="E76" s="406"/>
      <c r="F76" s="481"/>
      <c r="G76" s="482"/>
      <c r="H76" s="482"/>
      <c r="I76" s="482"/>
      <c r="J76" s="482"/>
      <c r="K76" s="482"/>
      <c r="L76" s="482"/>
      <c r="M76" s="482"/>
      <c r="N76" s="482"/>
      <c r="O76" s="482"/>
      <c r="P76" s="482"/>
      <c r="Q76" s="148"/>
      <c r="R76" s="36"/>
      <c r="S76" s="36"/>
    </row>
    <row r="77" spans="1:17" s="2" customFormat="1" ht="13.5" customHeight="1">
      <c r="A77" s="24" t="s">
        <v>476</v>
      </c>
      <c r="B77" s="459" t="s">
        <v>227</v>
      </c>
      <c r="C77" s="459"/>
      <c r="D77" s="459"/>
      <c r="E77" s="459"/>
      <c r="F77" s="460"/>
      <c r="G77" s="25" t="s">
        <v>477</v>
      </c>
      <c r="H77" s="82" t="s">
        <v>228</v>
      </c>
      <c r="I77" s="25" t="s">
        <v>478</v>
      </c>
      <c r="J77" s="82" t="s">
        <v>712</v>
      </c>
      <c r="K77" s="25" t="s">
        <v>482</v>
      </c>
      <c r="L77" s="176" t="s">
        <v>772</v>
      </c>
      <c r="M77" s="182" t="s">
        <v>700</v>
      </c>
      <c r="N77" s="478" t="s">
        <v>773</v>
      </c>
      <c r="O77" s="478"/>
      <c r="P77" s="479"/>
      <c r="Q77" s="148"/>
    </row>
    <row r="78" spans="1:17" s="2" customFormat="1" ht="13.5" customHeight="1">
      <c r="A78" s="24" t="s">
        <v>479</v>
      </c>
      <c r="B78" s="403" t="s">
        <v>767</v>
      </c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4"/>
      <c r="Q78" s="148"/>
    </row>
    <row r="79" spans="1:17" s="2" customFormat="1" ht="13.5" customHeight="1">
      <c r="A79" s="24"/>
      <c r="B79" s="197"/>
      <c r="C79" s="197"/>
      <c r="D79" s="197"/>
      <c r="E79" s="197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148"/>
    </row>
    <row r="80" spans="1:19" s="37" customFormat="1" ht="11.25" customHeight="1">
      <c r="A80" s="401" t="s">
        <v>578</v>
      </c>
      <c r="B80" s="402"/>
      <c r="C80" s="402"/>
      <c r="D80" s="402"/>
      <c r="E80" s="406"/>
      <c r="F80" s="481"/>
      <c r="G80" s="482"/>
      <c r="H80" s="482"/>
      <c r="I80" s="482"/>
      <c r="J80" s="482"/>
      <c r="K80" s="482"/>
      <c r="L80" s="482"/>
      <c r="M80" s="482"/>
      <c r="N80" s="482"/>
      <c r="O80" s="482"/>
      <c r="P80" s="482"/>
      <c r="Q80" s="148"/>
      <c r="R80" s="36"/>
      <c r="S80" s="36"/>
    </row>
    <row r="81" spans="1:17" s="2" customFormat="1" ht="13.5" customHeight="1">
      <c r="A81" s="24" t="s">
        <v>476</v>
      </c>
      <c r="B81" s="459" t="s">
        <v>149</v>
      </c>
      <c r="C81" s="459"/>
      <c r="D81" s="459"/>
      <c r="E81" s="459"/>
      <c r="F81" s="460"/>
      <c r="G81" s="25" t="s">
        <v>477</v>
      </c>
      <c r="H81" s="82">
        <v>41487</v>
      </c>
      <c r="I81" s="25" t="s">
        <v>478</v>
      </c>
      <c r="J81" s="82">
        <v>41718</v>
      </c>
      <c r="K81" s="25" t="s">
        <v>482</v>
      </c>
      <c r="L81" s="176" t="s">
        <v>772</v>
      </c>
      <c r="M81" s="182" t="s">
        <v>700</v>
      </c>
      <c r="N81" s="478" t="s">
        <v>706</v>
      </c>
      <c r="O81" s="478"/>
      <c r="P81" s="479"/>
      <c r="Q81" s="148"/>
    </row>
    <row r="82" spans="1:17" s="2" customFormat="1" ht="13.5" customHeight="1">
      <c r="A82" s="24" t="s">
        <v>479</v>
      </c>
      <c r="B82" s="403" t="s">
        <v>150</v>
      </c>
      <c r="C82" s="403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4"/>
      <c r="Q82" s="148"/>
    </row>
    <row r="83" spans="1:17" s="7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48"/>
    </row>
    <row r="84" spans="1:19" s="37" customFormat="1" ht="11.25" customHeight="1">
      <c r="A84" s="401" t="s">
        <v>1112</v>
      </c>
      <c r="B84" s="402"/>
      <c r="C84" s="402"/>
      <c r="D84" s="402"/>
      <c r="E84" s="406"/>
      <c r="F84" s="481"/>
      <c r="G84" s="482"/>
      <c r="H84" s="482"/>
      <c r="I84" s="482"/>
      <c r="J84" s="482"/>
      <c r="K84" s="482"/>
      <c r="L84" s="482"/>
      <c r="M84" s="482"/>
      <c r="N84" s="482"/>
      <c r="O84" s="482"/>
      <c r="P84" s="482"/>
      <c r="Q84" s="148"/>
      <c r="R84" s="36"/>
      <c r="S84" s="36"/>
    </row>
    <row r="85" spans="1:17" s="2" customFormat="1" ht="13.5" customHeight="1">
      <c r="A85" s="24" t="s">
        <v>476</v>
      </c>
      <c r="B85" s="459" t="s">
        <v>1126</v>
      </c>
      <c r="C85" s="459"/>
      <c r="D85" s="459"/>
      <c r="E85" s="459"/>
      <c r="F85" s="460"/>
      <c r="G85" s="25" t="s">
        <v>477</v>
      </c>
      <c r="H85" s="82">
        <v>41491</v>
      </c>
      <c r="I85" s="25" t="s">
        <v>478</v>
      </c>
      <c r="J85" s="82" t="s">
        <v>712</v>
      </c>
      <c r="K85" s="25" t="s">
        <v>482</v>
      </c>
      <c r="L85" s="176" t="s">
        <v>772</v>
      </c>
      <c r="M85" s="182" t="s">
        <v>700</v>
      </c>
      <c r="N85" s="478" t="s">
        <v>826</v>
      </c>
      <c r="O85" s="478"/>
      <c r="P85" s="479"/>
      <c r="Q85" s="148"/>
    </row>
    <row r="86" spans="1:17" s="2" customFormat="1" ht="13.5" customHeight="1">
      <c r="A86" s="24" t="s">
        <v>479</v>
      </c>
      <c r="B86" s="403" t="s">
        <v>767</v>
      </c>
      <c r="C86" s="403"/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4"/>
      <c r="Q86" s="148"/>
    </row>
    <row r="87" spans="1:17" s="7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48"/>
    </row>
    <row r="88" spans="1:19" s="37" customFormat="1" ht="11.25" customHeight="1">
      <c r="A88" s="401" t="s">
        <v>28</v>
      </c>
      <c r="B88" s="402"/>
      <c r="C88" s="402"/>
      <c r="D88" s="402"/>
      <c r="E88" s="406"/>
      <c r="F88" s="481"/>
      <c r="G88" s="482"/>
      <c r="H88" s="482"/>
      <c r="I88" s="482"/>
      <c r="J88" s="482"/>
      <c r="K88" s="482"/>
      <c r="L88" s="482"/>
      <c r="M88" s="482"/>
      <c r="N88" s="482"/>
      <c r="O88" s="482"/>
      <c r="P88" s="482"/>
      <c r="Q88" s="148"/>
      <c r="R88" s="36"/>
      <c r="S88" s="36"/>
    </row>
    <row r="89" spans="1:17" s="2" customFormat="1" ht="13.5" customHeight="1">
      <c r="A89" s="24" t="s">
        <v>476</v>
      </c>
      <c r="B89" s="459" t="s">
        <v>43</v>
      </c>
      <c r="C89" s="459"/>
      <c r="D89" s="459"/>
      <c r="E89" s="459"/>
      <c r="F89" s="460"/>
      <c r="G89" s="25" t="s">
        <v>477</v>
      </c>
      <c r="H89" s="82">
        <v>41334</v>
      </c>
      <c r="I89" s="25" t="s">
        <v>478</v>
      </c>
      <c r="J89" s="82" t="s">
        <v>712</v>
      </c>
      <c r="K89" s="25" t="s">
        <v>482</v>
      </c>
      <c r="L89" s="176" t="s">
        <v>772</v>
      </c>
      <c r="M89" s="182" t="s">
        <v>700</v>
      </c>
      <c r="N89" s="478" t="s">
        <v>46</v>
      </c>
      <c r="O89" s="478"/>
      <c r="P89" s="479"/>
      <c r="Q89" s="148"/>
    </row>
    <row r="90" spans="1:17" s="2" customFormat="1" ht="13.5" customHeight="1">
      <c r="A90" s="24" t="s">
        <v>479</v>
      </c>
      <c r="B90" s="403" t="s">
        <v>767</v>
      </c>
      <c r="C90" s="403"/>
      <c r="D90" s="403"/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4"/>
      <c r="Q90" s="148"/>
    </row>
    <row r="91" spans="1:17" s="38" customFormat="1" ht="11.25" customHeight="1">
      <c r="A91" s="480"/>
      <c r="B91" s="480"/>
      <c r="C91" s="480"/>
      <c r="D91" s="480"/>
      <c r="E91" s="480"/>
      <c r="F91" s="480"/>
      <c r="G91" s="480"/>
      <c r="H91" s="480"/>
      <c r="I91" s="480"/>
      <c r="J91" s="480"/>
      <c r="K91" s="480"/>
      <c r="L91" s="480"/>
      <c r="M91" s="480"/>
      <c r="N91" s="480"/>
      <c r="O91" s="480"/>
      <c r="P91" s="480"/>
      <c r="Q91" s="148"/>
    </row>
    <row r="92" spans="1:17" s="2" customFormat="1" ht="13.5" customHeight="1">
      <c r="A92" s="24" t="s">
        <v>476</v>
      </c>
      <c r="B92" s="459" t="s">
        <v>44</v>
      </c>
      <c r="C92" s="459"/>
      <c r="D92" s="459"/>
      <c r="E92" s="459"/>
      <c r="F92" s="460"/>
      <c r="G92" s="25" t="s">
        <v>477</v>
      </c>
      <c r="H92" s="82">
        <v>40968</v>
      </c>
      <c r="I92" s="25" t="s">
        <v>478</v>
      </c>
      <c r="J92" s="82">
        <v>41715</v>
      </c>
      <c r="K92" s="25" t="s">
        <v>482</v>
      </c>
      <c r="L92" s="176" t="s">
        <v>772</v>
      </c>
      <c r="M92" s="182" t="s">
        <v>700</v>
      </c>
      <c r="N92" s="478" t="s">
        <v>46</v>
      </c>
      <c r="O92" s="478"/>
      <c r="P92" s="479"/>
      <c r="Q92" s="148"/>
    </row>
    <row r="93" spans="1:17" s="2" customFormat="1" ht="13.5" customHeight="1">
      <c r="A93" s="24" t="s">
        <v>479</v>
      </c>
      <c r="B93" s="403" t="s">
        <v>45</v>
      </c>
      <c r="C93" s="403"/>
      <c r="D93" s="403"/>
      <c r="E93" s="403"/>
      <c r="F93" s="403"/>
      <c r="G93" s="403"/>
      <c r="H93" s="403"/>
      <c r="I93" s="403"/>
      <c r="J93" s="403"/>
      <c r="K93" s="403"/>
      <c r="L93" s="403"/>
      <c r="M93" s="403"/>
      <c r="N93" s="403"/>
      <c r="O93" s="403"/>
      <c r="P93" s="404"/>
      <c r="Q93" s="148"/>
    </row>
    <row r="94" spans="1:17" s="38" customFormat="1" ht="11.25" customHeight="1">
      <c r="A94" s="480"/>
      <c r="B94" s="480"/>
      <c r="C94" s="480"/>
      <c r="D94" s="480"/>
      <c r="E94" s="480"/>
      <c r="F94" s="480"/>
      <c r="G94" s="480"/>
      <c r="H94" s="480"/>
      <c r="I94" s="480"/>
      <c r="J94" s="480"/>
      <c r="K94" s="480"/>
      <c r="L94" s="480"/>
      <c r="M94" s="480"/>
      <c r="N94" s="480"/>
      <c r="O94" s="480"/>
      <c r="P94" s="480"/>
      <c r="Q94" s="148"/>
    </row>
    <row r="95" spans="1:19" s="37" customFormat="1" ht="11.25" customHeight="1">
      <c r="A95" s="401" t="s">
        <v>857</v>
      </c>
      <c r="B95" s="402"/>
      <c r="C95" s="402"/>
      <c r="D95" s="402"/>
      <c r="E95" s="406"/>
      <c r="F95" s="481"/>
      <c r="G95" s="482"/>
      <c r="H95" s="482"/>
      <c r="I95" s="482"/>
      <c r="J95" s="482"/>
      <c r="K95" s="482"/>
      <c r="L95" s="482"/>
      <c r="M95" s="482"/>
      <c r="N95" s="482"/>
      <c r="O95" s="482"/>
      <c r="P95" s="482"/>
      <c r="Q95" s="148"/>
      <c r="R95" s="36"/>
      <c r="S95" s="36"/>
    </row>
    <row r="96" spans="1:17" s="2" customFormat="1" ht="13.5" customHeight="1">
      <c r="A96" s="24" t="s">
        <v>476</v>
      </c>
      <c r="B96" s="459" t="s">
        <v>879</v>
      </c>
      <c r="C96" s="459"/>
      <c r="D96" s="459"/>
      <c r="E96" s="459"/>
      <c r="F96" s="460"/>
      <c r="G96" s="25" t="s">
        <v>477</v>
      </c>
      <c r="H96" s="82">
        <v>41347</v>
      </c>
      <c r="I96" s="25" t="s">
        <v>478</v>
      </c>
      <c r="J96" s="82">
        <v>42807</v>
      </c>
      <c r="K96" s="25" t="s">
        <v>482</v>
      </c>
      <c r="L96" s="176" t="s">
        <v>772</v>
      </c>
      <c r="M96" s="182" t="s">
        <v>700</v>
      </c>
      <c r="N96" s="478" t="s">
        <v>883</v>
      </c>
      <c r="O96" s="478"/>
      <c r="P96" s="479"/>
      <c r="Q96" s="148"/>
    </row>
    <row r="97" spans="1:17" s="2" customFormat="1" ht="13.5" customHeight="1">
      <c r="A97" s="24" t="s">
        <v>479</v>
      </c>
      <c r="B97" s="403" t="s">
        <v>880</v>
      </c>
      <c r="C97" s="403"/>
      <c r="D97" s="403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4"/>
      <c r="Q97" s="148"/>
    </row>
    <row r="98" spans="1:17" s="38" customFormat="1" ht="11.25" customHeight="1">
      <c r="A98" s="480"/>
      <c r="B98" s="480"/>
      <c r="C98" s="480"/>
      <c r="D98" s="480"/>
      <c r="E98" s="480"/>
      <c r="F98" s="480"/>
      <c r="G98" s="480"/>
      <c r="H98" s="480"/>
      <c r="I98" s="480"/>
      <c r="J98" s="480"/>
      <c r="K98" s="480"/>
      <c r="L98" s="480"/>
      <c r="M98" s="480"/>
      <c r="N98" s="480"/>
      <c r="O98" s="480"/>
      <c r="P98" s="480"/>
      <c r="Q98" s="148"/>
    </row>
    <row r="99" spans="1:17" s="2" customFormat="1" ht="13.5" customHeight="1">
      <c r="A99" s="24" t="s">
        <v>476</v>
      </c>
      <c r="B99" s="459" t="s">
        <v>881</v>
      </c>
      <c r="C99" s="459"/>
      <c r="D99" s="459"/>
      <c r="E99" s="459"/>
      <c r="F99" s="460"/>
      <c r="G99" s="25" t="s">
        <v>477</v>
      </c>
      <c r="H99" s="82">
        <v>41462</v>
      </c>
      <c r="I99" s="25" t="s">
        <v>478</v>
      </c>
      <c r="J99" s="82" t="s">
        <v>712</v>
      </c>
      <c r="K99" s="25" t="s">
        <v>482</v>
      </c>
      <c r="L99" s="176" t="s">
        <v>712</v>
      </c>
      <c r="M99" s="182" t="s">
        <v>700</v>
      </c>
      <c r="N99" s="478" t="s">
        <v>826</v>
      </c>
      <c r="O99" s="478"/>
      <c r="P99" s="479"/>
      <c r="Q99" s="148"/>
    </row>
    <row r="100" spans="1:17" s="2" customFormat="1" ht="13.5" customHeight="1">
      <c r="A100" s="24" t="s">
        <v>479</v>
      </c>
      <c r="B100" s="403" t="s">
        <v>882</v>
      </c>
      <c r="C100" s="403"/>
      <c r="D100" s="403"/>
      <c r="E100" s="403"/>
      <c r="F100" s="403"/>
      <c r="G100" s="403"/>
      <c r="H100" s="403"/>
      <c r="I100" s="403"/>
      <c r="J100" s="403"/>
      <c r="K100" s="403"/>
      <c r="L100" s="403"/>
      <c r="M100" s="403"/>
      <c r="N100" s="403"/>
      <c r="O100" s="403"/>
      <c r="P100" s="404"/>
      <c r="Q100" s="148"/>
    </row>
    <row r="101" spans="1:17" s="38" customFormat="1" ht="11.25" customHeight="1">
      <c r="A101" s="480"/>
      <c r="B101" s="480"/>
      <c r="C101" s="480"/>
      <c r="D101" s="480"/>
      <c r="E101" s="480"/>
      <c r="F101" s="480"/>
      <c r="G101" s="480"/>
      <c r="H101" s="480"/>
      <c r="I101" s="480"/>
      <c r="J101" s="480"/>
      <c r="K101" s="480"/>
      <c r="L101" s="480"/>
      <c r="M101" s="480"/>
      <c r="N101" s="480"/>
      <c r="O101" s="480"/>
      <c r="P101" s="480"/>
      <c r="Q101" s="148"/>
    </row>
    <row r="102" spans="1:19" s="37" customFormat="1" ht="11.25" customHeight="1">
      <c r="A102" s="401" t="s">
        <v>582</v>
      </c>
      <c r="B102" s="402"/>
      <c r="C102" s="402"/>
      <c r="D102" s="402"/>
      <c r="E102" s="406"/>
      <c r="F102" s="481"/>
      <c r="G102" s="482"/>
      <c r="H102" s="482"/>
      <c r="I102" s="482"/>
      <c r="J102" s="482"/>
      <c r="K102" s="482"/>
      <c r="L102" s="482"/>
      <c r="M102" s="482"/>
      <c r="N102" s="482"/>
      <c r="O102" s="482"/>
      <c r="P102" s="482"/>
      <c r="Q102" s="148"/>
      <c r="R102" s="36"/>
      <c r="S102" s="36"/>
    </row>
    <row r="103" spans="1:17" s="2" customFormat="1" ht="13.5" customHeight="1">
      <c r="A103" s="24" t="s">
        <v>476</v>
      </c>
      <c r="B103" s="459" t="s">
        <v>246</v>
      </c>
      <c r="C103" s="459"/>
      <c r="D103" s="459"/>
      <c r="E103" s="459"/>
      <c r="F103" s="460"/>
      <c r="G103" s="25" t="s">
        <v>477</v>
      </c>
      <c r="H103" s="82">
        <v>41334</v>
      </c>
      <c r="I103" s="25" t="s">
        <v>478</v>
      </c>
      <c r="J103" s="82">
        <v>41698</v>
      </c>
      <c r="K103" s="25" t="s">
        <v>482</v>
      </c>
      <c r="L103" s="176" t="s">
        <v>772</v>
      </c>
      <c r="M103" s="182" t="s">
        <v>700</v>
      </c>
      <c r="N103" s="478" t="s">
        <v>827</v>
      </c>
      <c r="O103" s="478"/>
      <c r="P103" s="479"/>
      <c r="Q103" s="148"/>
    </row>
    <row r="104" spans="1:17" s="2" customFormat="1" ht="13.5" customHeight="1">
      <c r="A104" s="24" t="s">
        <v>479</v>
      </c>
      <c r="B104" s="403" t="s">
        <v>767</v>
      </c>
      <c r="C104" s="403"/>
      <c r="D104" s="403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4"/>
      <c r="Q104" s="148"/>
    </row>
    <row r="105" spans="1:17" s="38" customFormat="1" ht="11.25" customHeight="1">
      <c r="A105" s="480"/>
      <c r="B105" s="480"/>
      <c r="C105" s="480"/>
      <c r="D105" s="480"/>
      <c r="E105" s="480"/>
      <c r="F105" s="480"/>
      <c r="G105" s="480"/>
      <c r="H105" s="480"/>
      <c r="I105" s="480"/>
      <c r="J105" s="480"/>
      <c r="K105" s="480"/>
      <c r="L105" s="480"/>
      <c r="M105" s="480"/>
      <c r="N105" s="480"/>
      <c r="O105" s="480"/>
      <c r="P105" s="480"/>
      <c r="Q105" s="148"/>
    </row>
    <row r="106" spans="1:17" s="2" customFormat="1" ht="13.5" customHeight="1">
      <c r="A106" s="24" t="s">
        <v>476</v>
      </c>
      <c r="B106" s="459" t="s">
        <v>247</v>
      </c>
      <c r="C106" s="459"/>
      <c r="D106" s="459"/>
      <c r="E106" s="459"/>
      <c r="F106" s="460"/>
      <c r="G106" s="25" t="s">
        <v>477</v>
      </c>
      <c r="H106" s="82">
        <v>40238</v>
      </c>
      <c r="I106" s="25" t="s">
        <v>478</v>
      </c>
      <c r="J106" s="82">
        <v>41744</v>
      </c>
      <c r="K106" s="25" t="s">
        <v>482</v>
      </c>
      <c r="L106" s="176" t="s">
        <v>712</v>
      </c>
      <c r="M106" s="182" t="s">
        <v>700</v>
      </c>
      <c r="N106" s="478" t="s">
        <v>249</v>
      </c>
      <c r="O106" s="478"/>
      <c r="P106" s="479"/>
      <c r="Q106" s="148"/>
    </row>
    <row r="107" spans="1:17" s="2" customFormat="1" ht="13.5" customHeight="1">
      <c r="A107" s="24" t="s">
        <v>479</v>
      </c>
      <c r="B107" s="403" t="s">
        <v>248</v>
      </c>
      <c r="C107" s="403"/>
      <c r="D107" s="403"/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4"/>
      <c r="Q107" s="148"/>
    </row>
    <row r="108" spans="1:17" s="38" customFormat="1" ht="11.25" customHeight="1">
      <c r="A108" s="480"/>
      <c r="B108" s="480"/>
      <c r="C108" s="480"/>
      <c r="D108" s="480"/>
      <c r="E108" s="480"/>
      <c r="F108" s="480"/>
      <c r="G108" s="480"/>
      <c r="H108" s="480"/>
      <c r="I108" s="480"/>
      <c r="J108" s="480"/>
      <c r="K108" s="480"/>
      <c r="L108" s="480"/>
      <c r="M108" s="480"/>
      <c r="N108" s="480"/>
      <c r="O108" s="480"/>
      <c r="P108" s="480"/>
      <c r="Q108" s="148"/>
    </row>
    <row r="109" spans="1:17" s="2" customFormat="1" ht="13.5" customHeight="1">
      <c r="A109" s="24" t="s">
        <v>476</v>
      </c>
      <c r="B109" s="459" t="s">
        <v>128</v>
      </c>
      <c r="C109" s="459"/>
      <c r="D109" s="459"/>
      <c r="E109" s="459"/>
      <c r="F109" s="460"/>
      <c r="G109" s="25" t="s">
        <v>477</v>
      </c>
      <c r="H109" s="82">
        <v>40756</v>
      </c>
      <c r="I109" s="25" t="s">
        <v>478</v>
      </c>
      <c r="J109" s="82">
        <v>42216</v>
      </c>
      <c r="K109" s="25" t="s">
        <v>482</v>
      </c>
      <c r="L109" s="176" t="s">
        <v>712</v>
      </c>
      <c r="M109" s="182" t="s">
        <v>700</v>
      </c>
      <c r="N109" s="478" t="s">
        <v>250</v>
      </c>
      <c r="O109" s="478"/>
      <c r="P109" s="479"/>
      <c r="Q109" s="148"/>
    </row>
    <row r="110" spans="1:17" s="2" customFormat="1" ht="13.5" customHeight="1">
      <c r="A110" s="24" t="s">
        <v>479</v>
      </c>
      <c r="B110" s="403" t="s">
        <v>767</v>
      </c>
      <c r="C110" s="403"/>
      <c r="D110" s="403"/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403"/>
      <c r="P110" s="404"/>
      <c r="Q110" s="148"/>
    </row>
    <row r="111" spans="1:17" s="7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48"/>
    </row>
    <row r="112" spans="1:19" s="37" customFormat="1" ht="11.25" customHeight="1">
      <c r="A112" s="401" t="s">
        <v>587</v>
      </c>
      <c r="B112" s="402"/>
      <c r="C112" s="402"/>
      <c r="D112" s="402"/>
      <c r="E112" s="406"/>
      <c r="F112" s="481"/>
      <c r="G112" s="482"/>
      <c r="H112" s="482"/>
      <c r="I112" s="482"/>
      <c r="J112" s="482"/>
      <c r="K112" s="482"/>
      <c r="L112" s="482"/>
      <c r="M112" s="482"/>
      <c r="N112" s="482"/>
      <c r="O112" s="482"/>
      <c r="P112" s="482"/>
      <c r="Q112" s="148"/>
      <c r="R112" s="36"/>
      <c r="S112" s="36"/>
    </row>
    <row r="113" spans="1:17" s="2" customFormat="1" ht="13.5" customHeight="1">
      <c r="A113" s="24" t="s">
        <v>476</v>
      </c>
      <c r="B113" s="459" t="s">
        <v>1155</v>
      </c>
      <c r="C113" s="459"/>
      <c r="D113" s="459"/>
      <c r="E113" s="459"/>
      <c r="F113" s="460"/>
      <c r="G113" s="25" t="s">
        <v>477</v>
      </c>
      <c r="H113" s="82">
        <v>41974</v>
      </c>
      <c r="I113" s="25" t="s">
        <v>478</v>
      </c>
      <c r="J113" s="82">
        <v>41881</v>
      </c>
      <c r="K113" s="25" t="s">
        <v>482</v>
      </c>
      <c r="L113" s="176" t="s">
        <v>772</v>
      </c>
      <c r="M113" s="182" t="s">
        <v>700</v>
      </c>
      <c r="N113" s="478" t="s">
        <v>785</v>
      </c>
      <c r="O113" s="478"/>
      <c r="P113" s="479"/>
      <c r="Q113" s="148"/>
    </row>
    <row r="114" spans="1:17" s="2" customFormat="1" ht="13.5" customHeight="1">
      <c r="A114" s="24" t="s">
        <v>479</v>
      </c>
      <c r="B114" s="403" t="s">
        <v>1156</v>
      </c>
      <c r="C114" s="403"/>
      <c r="D114" s="403"/>
      <c r="E114" s="403"/>
      <c r="F114" s="403"/>
      <c r="G114" s="403"/>
      <c r="H114" s="403"/>
      <c r="I114" s="403"/>
      <c r="J114" s="403"/>
      <c r="K114" s="403"/>
      <c r="L114" s="403"/>
      <c r="M114" s="403"/>
      <c r="N114" s="403"/>
      <c r="O114" s="403"/>
      <c r="P114" s="404"/>
      <c r="Q114" s="148"/>
    </row>
    <row r="115" spans="1:17" s="38" customFormat="1" ht="11.25" customHeight="1">
      <c r="A115" s="480"/>
      <c r="B115" s="480"/>
      <c r="C115" s="480"/>
      <c r="D115" s="480"/>
      <c r="E115" s="480"/>
      <c r="F115" s="480"/>
      <c r="G115" s="480"/>
      <c r="H115" s="480"/>
      <c r="I115" s="480"/>
      <c r="J115" s="480"/>
      <c r="K115" s="480"/>
      <c r="L115" s="480"/>
      <c r="M115" s="480"/>
      <c r="N115" s="480"/>
      <c r="O115" s="480"/>
      <c r="P115" s="480"/>
      <c r="Q115" s="148"/>
    </row>
    <row r="116" spans="1:17" s="2" customFormat="1" ht="13.5" customHeight="1">
      <c r="A116" s="24" t="s">
        <v>476</v>
      </c>
      <c r="B116" s="459" t="s">
        <v>1157</v>
      </c>
      <c r="C116" s="459"/>
      <c r="D116" s="459"/>
      <c r="E116" s="459"/>
      <c r="F116" s="460"/>
      <c r="G116" s="25" t="s">
        <v>477</v>
      </c>
      <c r="H116" s="82">
        <v>41426</v>
      </c>
      <c r="I116" s="25" t="s">
        <v>478</v>
      </c>
      <c r="J116" s="82">
        <v>41752</v>
      </c>
      <c r="K116" s="25" t="s">
        <v>482</v>
      </c>
      <c r="L116" s="176" t="s">
        <v>712</v>
      </c>
      <c r="M116" s="182" t="s">
        <v>700</v>
      </c>
      <c r="N116" s="478" t="s">
        <v>785</v>
      </c>
      <c r="O116" s="478"/>
      <c r="P116" s="479"/>
      <c r="Q116" s="148"/>
    </row>
    <row r="117" spans="1:17" s="2" customFormat="1" ht="13.5" customHeight="1">
      <c r="A117" s="24" t="s">
        <v>479</v>
      </c>
      <c r="B117" s="403" t="s">
        <v>1158</v>
      </c>
      <c r="C117" s="403"/>
      <c r="D117" s="403"/>
      <c r="E117" s="403"/>
      <c r="F117" s="403"/>
      <c r="G117" s="403"/>
      <c r="H117" s="403"/>
      <c r="I117" s="403"/>
      <c r="J117" s="403"/>
      <c r="K117" s="403"/>
      <c r="L117" s="403"/>
      <c r="M117" s="403"/>
      <c r="N117" s="403"/>
      <c r="O117" s="403"/>
      <c r="P117" s="404"/>
      <c r="Q117" s="148"/>
    </row>
    <row r="118" spans="1:17" s="7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48"/>
    </row>
    <row r="119" spans="1:19" s="37" customFormat="1" ht="11.25" customHeight="1">
      <c r="A119" s="401" t="s">
        <v>51</v>
      </c>
      <c r="B119" s="402"/>
      <c r="C119" s="402"/>
      <c r="D119" s="402"/>
      <c r="E119" s="406"/>
      <c r="F119" s="481"/>
      <c r="G119" s="482"/>
      <c r="H119" s="482"/>
      <c r="I119" s="482"/>
      <c r="J119" s="482"/>
      <c r="K119" s="482"/>
      <c r="L119" s="482"/>
      <c r="M119" s="482"/>
      <c r="N119" s="482"/>
      <c r="O119" s="482"/>
      <c r="P119" s="482"/>
      <c r="Q119" s="148"/>
      <c r="R119" s="36"/>
      <c r="S119" s="36"/>
    </row>
    <row r="120" spans="1:17" s="2" customFormat="1" ht="13.5" customHeight="1">
      <c r="A120" s="24" t="s">
        <v>476</v>
      </c>
      <c r="B120" s="459" t="s">
        <v>100</v>
      </c>
      <c r="C120" s="459"/>
      <c r="D120" s="459"/>
      <c r="E120" s="459"/>
      <c r="F120" s="460"/>
      <c r="G120" s="25" t="s">
        <v>477</v>
      </c>
      <c r="H120" s="82">
        <v>40952</v>
      </c>
      <c r="I120" s="25" t="s">
        <v>478</v>
      </c>
      <c r="J120" s="82">
        <v>41691</v>
      </c>
      <c r="K120" s="25" t="s">
        <v>482</v>
      </c>
      <c r="L120" s="176" t="s">
        <v>772</v>
      </c>
      <c r="M120" s="182" t="s">
        <v>700</v>
      </c>
      <c r="N120" s="478" t="s">
        <v>826</v>
      </c>
      <c r="O120" s="478"/>
      <c r="P120" s="479"/>
      <c r="Q120" s="148"/>
    </row>
    <row r="121" spans="1:17" s="2" customFormat="1" ht="13.5" customHeight="1">
      <c r="A121" s="24" t="s">
        <v>479</v>
      </c>
      <c r="B121" s="403" t="s">
        <v>101</v>
      </c>
      <c r="C121" s="403"/>
      <c r="D121" s="403"/>
      <c r="E121" s="403"/>
      <c r="F121" s="403"/>
      <c r="G121" s="403"/>
      <c r="H121" s="403"/>
      <c r="I121" s="403"/>
      <c r="J121" s="403"/>
      <c r="K121" s="403"/>
      <c r="L121" s="403"/>
      <c r="M121" s="403"/>
      <c r="N121" s="403"/>
      <c r="O121" s="403"/>
      <c r="P121" s="404"/>
      <c r="Q121" s="148"/>
    </row>
    <row r="122" spans="1:17" s="38" customFormat="1" ht="11.25" customHeight="1">
      <c r="A122" s="480"/>
      <c r="B122" s="480"/>
      <c r="C122" s="480"/>
      <c r="D122" s="480"/>
      <c r="E122" s="480"/>
      <c r="F122" s="480"/>
      <c r="G122" s="480"/>
      <c r="H122" s="480"/>
      <c r="I122" s="480"/>
      <c r="J122" s="480"/>
      <c r="K122" s="480"/>
      <c r="L122" s="480"/>
      <c r="M122" s="480"/>
      <c r="N122" s="480"/>
      <c r="O122" s="480"/>
      <c r="P122" s="480"/>
      <c r="Q122" s="148"/>
    </row>
    <row r="123" spans="1:17" s="2" customFormat="1" ht="13.5" customHeight="1">
      <c r="A123" s="24" t="s">
        <v>476</v>
      </c>
      <c r="B123" s="459" t="s">
        <v>102</v>
      </c>
      <c r="C123" s="459"/>
      <c r="D123" s="459"/>
      <c r="E123" s="459"/>
      <c r="F123" s="460"/>
      <c r="G123" s="25" t="s">
        <v>477</v>
      </c>
      <c r="H123" s="82">
        <v>41501</v>
      </c>
      <c r="I123" s="25" t="s">
        <v>478</v>
      </c>
      <c r="J123" s="82" t="s">
        <v>712</v>
      </c>
      <c r="K123" s="25" t="s">
        <v>482</v>
      </c>
      <c r="L123" s="176" t="s">
        <v>772</v>
      </c>
      <c r="M123" s="182" t="s">
        <v>700</v>
      </c>
      <c r="N123" s="478" t="s">
        <v>826</v>
      </c>
      <c r="O123" s="478"/>
      <c r="P123" s="479"/>
      <c r="Q123" s="148"/>
    </row>
    <row r="124" spans="1:17" s="2" customFormat="1" ht="13.5" customHeight="1">
      <c r="A124" s="24" t="s">
        <v>479</v>
      </c>
      <c r="B124" s="403" t="s">
        <v>103</v>
      </c>
      <c r="C124" s="40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4"/>
      <c r="Q124" s="148"/>
    </row>
  </sheetData>
  <sheetProtection password="CEFE" sheet="1"/>
  <mergeCells count="163">
    <mergeCell ref="A20:E20"/>
    <mergeCell ref="F20:P20"/>
    <mergeCell ref="B21:F21"/>
    <mergeCell ref="N21:P21"/>
    <mergeCell ref="B22:P22"/>
    <mergeCell ref="A76:E76"/>
    <mergeCell ref="F76:P76"/>
    <mergeCell ref="B54:F54"/>
    <mergeCell ref="N54:P54"/>
    <mergeCell ref="B50:F50"/>
    <mergeCell ref="B38:P38"/>
    <mergeCell ref="B40:F40"/>
    <mergeCell ref="F24:P24"/>
    <mergeCell ref="B73:F73"/>
    <mergeCell ref="B77:F77"/>
    <mergeCell ref="N77:P77"/>
    <mergeCell ref="B78:P78"/>
    <mergeCell ref="B121:P121"/>
    <mergeCell ref="B100:P100"/>
    <mergeCell ref="N106:P106"/>
    <mergeCell ref="A95:E95"/>
    <mergeCell ref="F95:P95"/>
    <mergeCell ref="A91:P91"/>
    <mergeCell ref="B90:P90"/>
    <mergeCell ref="B123:F123"/>
    <mergeCell ref="N123:P123"/>
    <mergeCell ref="B103:F103"/>
    <mergeCell ref="N103:P103"/>
    <mergeCell ref="B107:P107"/>
    <mergeCell ref="A108:P108"/>
    <mergeCell ref="B109:F109"/>
    <mergeCell ref="N109:P109"/>
    <mergeCell ref="B110:P110"/>
    <mergeCell ref="B35:P35"/>
    <mergeCell ref="B93:P93"/>
    <mergeCell ref="B124:P124"/>
    <mergeCell ref="B120:F120"/>
    <mergeCell ref="A112:E112"/>
    <mergeCell ref="F112:P112"/>
    <mergeCell ref="N120:P120"/>
    <mergeCell ref="A119:E119"/>
    <mergeCell ref="F119:P119"/>
    <mergeCell ref="A122:P122"/>
    <mergeCell ref="B12:P12"/>
    <mergeCell ref="A13:P13"/>
    <mergeCell ref="B14:F14"/>
    <mergeCell ref="N14:P14"/>
    <mergeCell ref="N85:P85"/>
    <mergeCell ref="B86:P86"/>
    <mergeCell ref="B28:F28"/>
    <mergeCell ref="N28:P28"/>
    <mergeCell ref="A33:P33"/>
    <mergeCell ref="B34:F34"/>
    <mergeCell ref="B18:P18"/>
    <mergeCell ref="B7:F7"/>
    <mergeCell ref="N7:P7"/>
    <mergeCell ref="B8:P8"/>
    <mergeCell ref="A10:E10"/>
    <mergeCell ref="F10:P10"/>
    <mergeCell ref="B11:F11"/>
    <mergeCell ref="N11:P11"/>
    <mergeCell ref="B15:P15"/>
    <mergeCell ref="A16:P16"/>
    <mergeCell ref="B117:P117"/>
    <mergeCell ref="B113:F113"/>
    <mergeCell ref="N113:P113"/>
    <mergeCell ref="B114:P114"/>
    <mergeCell ref="A115:P115"/>
    <mergeCell ref="B116:F116"/>
    <mergeCell ref="N116:P116"/>
    <mergeCell ref="A101:P101"/>
    <mergeCell ref="A105:P105"/>
    <mergeCell ref="B106:F106"/>
    <mergeCell ref="A102:E102"/>
    <mergeCell ref="F102:P102"/>
    <mergeCell ref="A6:E6"/>
    <mergeCell ref="F6:P6"/>
    <mergeCell ref="B104:P104"/>
    <mergeCell ref="B17:F17"/>
    <mergeCell ref="N17:P17"/>
    <mergeCell ref="B97:P97"/>
    <mergeCell ref="B92:F92"/>
    <mergeCell ref="N92:P92"/>
    <mergeCell ref="A98:P98"/>
    <mergeCell ref="B99:F99"/>
    <mergeCell ref="N99:P99"/>
    <mergeCell ref="B96:F96"/>
    <mergeCell ref="A88:E88"/>
    <mergeCell ref="F88:P88"/>
    <mergeCell ref="B89:F89"/>
    <mergeCell ref="N89:P89"/>
    <mergeCell ref="A94:P94"/>
    <mergeCell ref="N96:P96"/>
    <mergeCell ref="A1:P1"/>
    <mergeCell ref="A4:P5"/>
    <mergeCell ref="A2:P2"/>
    <mergeCell ref="O3:P3"/>
    <mergeCell ref="F3:L3"/>
    <mergeCell ref="M3:N3"/>
    <mergeCell ref="A3:E3"/>
    <mergeCell ref="A84:E84"/>
    <mergeCell ref="F84:P84"/>
    <mergeCell ref="B85:F85"/>
    <mergeCell ref="A80:E80"/>
    <mergeCell ref="F80:P80"/>
    <mergeCell ref="B81:F81"/>
    <mergeCell ref="N81:P81"/>
    <mergeCell ref="B82:P82"/>
    <mergeCell ref="N73:P73"/>
    <mergeCell ref="B74:P74"/>
    <mergeCell ref="B68:P68"/>
    <mergeCell ref="A69:P69"/>
    <mergeCell ref="B70:F70"/>
    <mergeCell ref="N70:P70"/>
    <mergeCell ref="B71:P71"/>
    <mergeCell ref="A72:P72"/>
    <mergeCell ref="B67:F67"/>
    <mergeCell ref="N67:P67"/>
    <mergeCell ref="A63:E63"/>
    <mergeCell ref="F63:P63"/>
    <mergeCell ref="B64:F64"/>
    <mergeCell ref="N64:P64"/>
    <mergeCell ref="B65:P65"/>
    <mergeCell ref="A66:P66"/>
    <mergeCell ref="N50:P50"/>
    <mergeCell ref="N46:P46"/>
    <mergeCell ref="A59:P59"/>
    <mergeCell ref="B60:F60"/>
    <mergeCell ref="N60:P60"/>
    <mergeCell ref="B61:P61"/>
    <mergeCell ref="B57:F57"/>
    <mergeCell ref="N57:P57"/>
    <mergeCell ref="B58:P58"/>
    <mergeCell ref="A53:E53"/>
    <mergeCell ref="F53:P53"/>
    <mergeCell ref="B55:P55"/>
    <mergeCell ref="A56:P56"/>
    <mergeCell ref="B51:P51"/>
    <mergeCell ref="B47:P47"/>
    <mergeCell ref="A49:E49"/>
    <mergeCell ref="F49:P49"/>
    <mergeCell ref="A42:P42"/>
    <mergeCell ref="B43:F43"/>
    <mergeCell ref="N43:P43"/>
    <mergeCell ref="B44:P44"/>
    <mergeCell ref="A45:P45"/>
    <mergeCell ref="B46:F46"/>
    <mergeCell ref="N40:P40"/>
    <mergeCell ref="B41:P41"/>
    <mergeCell ref="A39:P39"/>
    <mergeCell ref="B37:F37"/>
    <mergeCell ref="N37:P37"/>
    <mergeCell ref="A30:P30"/>
    <mergeCell ref="B31:F31"/>
    <mergeCell ref="N31:P31"/>
    <mergeCell ref="B32:P32"/>
    <mergeCell ref="N34:P34"/>
    <mergeCell ref="B29:P29"/>
    <mergeCell ref="A24:E24"/>
    <mergeCell ref="B25:F25"/>
    <mergeCell ref="N25:P25"/>
    <mergeCell ref="B26:P26"/>
    <mergeCell ref="A27:P2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36"/>
  <sheetViews>
    <sheetView zoomScalePageLayoutView="0" workbookViewId="0" topLeftCell="A1">
      <selection activeCell="B116" sqref="B116:I116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7109375" style="0" customWidth="1"/>
    <col min="6" max="6" width="11.14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3" width="6.28125" style="0" customWidth="1"/>
    <col min="14" max="14" width="7.421875" style="0" customWidth="1"/>
    <col min="15" max="15" width="6.42187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1"/>
      <c r="Q1" s="60"/>
    </row>
    <row r="2" spans="1:17" ht="13.5" thickBo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60"/>
    </row>
    <row r="3" spans="1:17" ht="13.5" thickBot="1">
      <c r="A3" s="409" t="s">
        <v>495</v>
      </c>
      <c r="B3" s="410"/>
      <c r="C3" s="410"/>
      <c r="D3" s="411"/>
      <c r="E3" s="418"/>
      <c r="F3" s="419"/>
      <c r="G3" s="419"/>
      <c r="H3" s="419"/>
      <c r="I3" s="419"/>
      <c r="J3" s="419"/>
      <c r="K3" s="419"/>
      <c r="L3" s="419"/>
      <c r="M3" s="416" t="s">
        <v>483</v>
      </c>
      <c r="N3" s="417"/>
      <c r="O3" s="414" t="s">
        <v>707</v>
      </c>
      <c r="P3" s="415"/>
      <c r="Q3" s="60"/>
    </row>
    <row r="4" spans="1:17" s="1" customFormat="1" ht="12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60"/>
    </row>
    <row r="5" spans="1:17" s="7" customFormat="1" ht="12.75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60"/>
    </row>
    <row r="6" spans="1:19" s="8" customFormat="1" ht="12.75">
      <c r="A6" s="401" t="s">
        <v>976</v>
      </c>
      <c r="B6" s="402"/>
      <c r="C6" s="402"/>
      <c r="D6" s="402"/>
      <c r="E6" s="406"/>
      <c r="F6" s="481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60"/>
      <c r="R6" s="22"/>
      <c r="S6" s="22"/>
    </row>
    <row r="7" spans="1:17" s="1" customFormat="1" ht="13.5" customHeight="1">
      <c r="A7" s="24" t="s">
        <v>476</v>
      </c>
      <c r="B7" s="459" t="s">
        <v>256</v>
      </c>
      <c r="C7" s="459"/>
      <c r="D7" s="459"/>
      <c r="E7" s="459"/>
      <c r="F7" s="460"/>
      <c r="G7" s="25" t="s">
        <v>477</v>
      </c>
      <c r="H7" s="81">
        <v>41576</v>
      </c>
      <c r="I7" s="25" t="s">
        <v>478</v>
      </c>
      <c r="J7" s="81">
        <v>41743</v>
      </c>
      <c r="K7" s="25" t="s">
        <v>482</v>
      </c>
      <c r="L7" s="486" t="s">
        <v>712</v>
      </c>
      <c r="M7" s="486"/>
      <c r="N7" s="105" t="s">
        <v>434</v>
      </c>
      <c r="O7" s="486" t="s">
        <v>718</v>
      </c>
      <c r="P7" s="487"/>
      <c r="Q7" s="60"/>
    </row>
    <row r="8" spans="1:17" s="1" customFormat="1" ht="13.5" customHeight="1">
      <c r="A8" s="24" t="s">
        <v>479</v>
      </c>
      <c r="B8" s="435" t="s">
        <v>1078</v>
      </c>
      <c r="C8" s="435"/>
      <c r="D8" s="435"/>
      <c r="E8" s="435"/>
      <c r="F8" s="435"/>
      <c r="G8" s="435"/>
      <c r="H8" s="435"/>
      <c r="I8" s="435"/>
      <c r="J8" s="85" t="s">
        <v>435</v>
      </c>
      <c r="K8" s="435" t="s">
        <v>458</v>
      </c>
      <c r="L8" s="435"/>
      <c r="M8" s="435"/>
      <c r="N8" s="435"/>
      <c r="O8" s="435"/>
      <c r="P8" s="435"/>
      <c r="Q8" s="60"/>
    </row>
    <row r="9" spans="1:16" ht="12.75">
      <c r="A9" s="488"/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</row>
    <row r="10" spans="1:19" s="8" customFormat="1" ht="12.75">
      <c r="A10" s="401" t="s">
        <v>154</v>
      </c>
      <c r="B10" s="402"/>
      <c r="C10" s="402"/>
      <c r="D10" s="402"/>
      <c r="E10" s="406"/>
      <c r="F10" s="481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/>
      <c r="R10" s="22"/>
      <c r="S10" s="22"/>
    </row>
    <row r="11" spans="1:17" s="1" customFormat="1" ht="13.5" customHeight="1">
      <c r="A11" s="24" t="s">
        <v>476</v>
      </c>
      <c r="B11" s="459" t="s">
        <v>155</v>
      </c>
      <c r="C11" s="459"/>
      <c r="D11" s="459"/>
      <c r="E11" s="459"/>
      <c r="F11" s="460"/>
      <c r="G11" s="25" t="s">
        <v>477</v>
      </c>
      <c r="H11" s="81">
        <v>41421</v>
      </c>
      <c r="I11" s="25" t="s">
        <v>478</v>
      </c>
      <c r="J11" s="81" t="s">
        <v>712</v>
      </c>
      <c r="K11" s="25" t="s">
        <v>482</v>
      </c>
      <c r="L11" s="486" t="s">
        <v>712</v>
      </c>
      <c r="M11" s="486"/>
      <c r="N11" s="105" t="s">
        <v>434</v>
      </c>
      <c r="O11" s="486" t="s">
        <v>761</v>
      </c>
      <c r="P11" s="487"/>
      <c r="Q11"/>
    </row>
    <row r="12" spans="1:17" s="1" customFormat="1" ht="13.5" customHeight="1">
      <c r="A12" s="24" t="s">
        <v>479</v>
      </c>
      <c r="B12" s="435" t="s">
        <v>156</v>
      </c>
      <c r="C12" s="435"/>
      <c r="D12" s="435"/>
      <c r="E12" s="435"/>
      <c r="F12" s="435"/>
      <c r="G12" s="435"/>
      <c r="H12" s="435"/>
      <c r="I12" s="435"/>
      <c r="J12" s="85" t="s">
        <v>435</v>
      </c>
      <c r="K12" s="435" t="s">
        <v>458</v>
      </c>
      <c r="L12" s="435"/>
      <c r="M12" s="435"/>
      <c r="N12" s="435"/>
      <c r="O12" s="435"/>
      <c r="P12" s="435"/>
      <c r="Q12"/>
    </row>
    <row r="13" spans="1:16" ht="12.75">
      <c r="A13" s="480"/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</row>
    <row r="14" spans="1:17" s="1" customFormat="1" ht="13.5" customHeight="1">
      <c r="A14" s="24" t="s">
        <v>476</v>
      </c>
      <c r="B14" s="459" t="s">
        <v>157</v>
      </c>
      <c r="C14" s="459"/>
      <c r="D14" s="459"/>
      <c r="E14" s="459"/>
      <c r="F14" s="460"/>
      <c r="G14" s="25" t="s">
        <v>477</v>
      </c>
      <c r="H14" s="81">
        <v>41421</v>
      </c>
      <c r="I14" s="25" t="s">
        <v>478</v>
      </c>
      <c r="J14" s="81" t="s">
        <v>712</v>
      </c>
      <c r="K14" s="25" t="s">
        <v>482</v>
      </c>
      <c r="L14" s="486" t="s">
        <v>712</v>
      </c>
      <c r="M14" s="486"/>
      <c r="N14" s="105" t="s">
        <v>434</v>
      </c>
      <c r="O14" s="486" t="s">
        <v>761</v>
      </c>
      <c r="P14" s="487"/>
      <c r="Q14"/>
    </row>
    <row r="15" spans="1:17" s="1" customFormat="1" ht="13.5" customHeight="1">
      <c r="A15" s="24" t="s">
        <v>479</v>
      </c>
      <c r="B15" s="435" t="s">
        <v>158</v>
      </c>
      <c r="C15" s="435"/>
      <c r="D15" s="435"/>
      <c r="E15" s="435"/>
      <c r="F15" s="435"/>
      <c r="G15" s="435"/>
      <c r="H15" s="435"/>
      <c r="I15" s="435"/>
      <c r="J15" s="85" t="s">
        <v>435</v>
      </c>
      <c r="K15" s="435" t="s">
        <v>458</v>
      </c>
      <c r="L15" s="435"/>
      <c r="M15" s="435"/>
      <c r="N15" s="435"/>
      <c r="O15" s="435"/>
      <c r="P15" s="435"/>
      <c r="Q15"/>
    </row>
    <row r="16" spans="1:16" ht="12.75">
      <c r="A16" s="480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</row>
    <row r="17" spans="1:19" s="8" customFormat="1" ht="12.75">
      <c r="A17" s="401" t="s">
        <v>565</v>
      </c>
      <c r="B17" s="402"/>
      <c r="C17" s="402"/>
      <c r="D17" s="402"/>
      <c r="E17" s="406"/>
      <c r="F17" s="481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/>
      <c r="R17" s="22"/>
      <c r="S17" s="22"/>
    </row>
    <row r="18" spans="1:17" s="1" customFormat="1" ht="13.5" customHeight="1">
      <c r="A18" s="24" t="s">
        <v>476</v>
      </c>
      <c r="B18" s="459" t="s">
        <v>906</v>
      </c>
      <c r="C18" s="459"/>
      <c r="D18" s="459"/>
      <c r="E18" s="459"/>
      <c r="F18" s="460"/>
      <c r="G18" s="25" t="s">
        <v>477</v>
      </c>
      <c r="H18" s="81">
        <v>41575</v>
      </c>
      <c r="I18" s="25" t="s">
        <v>478</v>
      </c>
      <c r="J18" s="81">
        <v>41756</v>
      </c>
      <c r="K18" s="25" t="s">
        <v>482</v>
      </c>
      <c r="L18" s="486" t="s">
        <v>712</v>
      </c>
      <c r="M18" s="486"/>
      <c r="N18" s="105" t="s">
        <v>434</v>
      </c>
      <c r="O18" s="486" t="s">
        <v>718</v>
      </c>
      <c r="P18" s="487"/>
      <c r="Q18"/>
    </row>
    <row r="19" spans="1:17" s="1" customFormat="1" ht="13.5" customHeight="1">
      <c r="A19" s="24" t="s">
        <v>479</v>
      </c>
      <c r="B19" s="435" t="s">
        <v>907</v>
      </c>
      <c r="C19" s="435"/>
      <c r="D19" s="435"/>
      <c r="E19" s="435"/>
      <c r="F19" s="435"/>
      <c r="G19" s="435"/>
      <c r="H19" s="435"/>
      <c r="I19" s="435"/>
      <c r="J19" s="85" t="s">
        <v>435</v>
      </c>
      <c r="K19" s="435" t="s">
        <v>910</v>
      </c>
      <c r="L19" s="435"/>
      <c r="M19" s="435"/>
      <c r="N19" s="435"/>
      <c r="O19" s="435"/>
      <c r="P19" s="435"/>
      <c r="Q19"/>
    </row>
    <row r="20" spans="1:16" ht="12.75">
      <c r="A20" s="480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</row>
    <row r="21" spans="1:17" s="1" customFormat="1" ht="13.5" customHeight="1">
      <c r="A21" s="24" t="s">
        <v>476</v>
      </c>
      <c r="B21" s="459" t="s">
        <v>908</v>
      </c>
      <c r="C21" s="459"/>
      <c r="D21" s="459"/>
      <c r="E21" s="459"/>
      <c r="F21" s="460"/>
      <c r="G21" s="25" t="s">
        <v>477</v>
      </c>
      <c r="H21" s="81">
        <v>41575</v>
      </c>
      <c r="I21" s="25" t="s">
        <v>478</v>
      </c>
      <c r="J21" s="81">
        <v>41756</v>
      </c>
      <c r="K21" s="25" t="s">
        <v>482</v>
      </c>
      <c r="L21" s="486" t="s">
        <v>712</v>
      </c>
      <c r="M21" s="486"/>
      <c r="N21" s="105" t="s">
        <v>434</v>
      </c>
      <c r="O21" s="486" t="s">
        <v>712</v>
      </c>
      <c r="P21" s="487"/>
      <c r="Q21"/>
    </row>
    <row r="22" spans="1:17" s="1" customFormat="1" ht="13.5" customHeight="1">
      <c r="A22" s="24" t="s">
        <v>479</v>
      </c>
      <c r="B22" s="435" t="s">
        <v>909</v>
      </c>
      <c r="C22" s="435"/>
      <c r="D22" s="435"/>
      <c r="E22" s="435"/>
      <c r="F22" s="435"/>
      <c r="G22" s="435"/>
      <c r="H22" s="435"/>
      <c r="I22" s="435"/>
      <c r="J22" s="85" t="s">
        <v>435</v>
      </c>
      <c r="K22" s="435" t="s">
        <v>910</v>
      </c>
      <c r="L22" s="435"/>
      <c r="M22" s="435"/>
      <c r="N22" s="435"/>
      <c r="O22" s="435"/>
      <c r="P22" s="435"/>
      <c r="Q22"/>
    </row>
    <row r="23" spans="1:16" ht="12.75">
      <c r="A23" s="488"/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</row>
    <row r="24" spans="1:19" s="8" customFormat="1" ht="12.75">
      <c r="A24" s="401" t="s">
        <v>571</v>
      </c>
      <c r="B24" s="402"/>
      <c r="C24" s="402"/>
      <c r="D24" s="402"/>
      <c r="E24" s="406"/>
      <c r="F24" s="481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/>
      <c r="R24" s="22"/>
      <c r="S24" s="22"/>
    </row>
    <row r="25" spans="1:17" s="1" customFormat="1" ht="13.5" customHeight="1">
      <c r="A25" s="24" t="s">
        <v>476</v>
      </c>
      <c r="B25" s="459" t="s">
        <v>774</v>
      </c>
      <c r="C25" s="459"/>
      <c r="D25" s="459"/>
      <c r="E25" s="459"/>
      <c r="F25" s="460"/>
      <c r="G25" s="25" t="s">
        <v>477</v>
      </c>
      <c r="H25" s="81">
        <v>41487</v>
      </c>
      <c r="I25" s="25" t="s">
        <v>478</v>
      </c>
      <c r="J25" s="81">
        <v>41639</v>
      </c>
      <c r="K25" s="25" t="s">
        <v>482</v>
      </c>
      <c r="L25" s="486" t="s">
        <v>760</v>
      </c>
      <c r="M25" s="486"/>
      <c r="N25" s="105" t="s">
        <v>434</v>
      </c>
      <c r="O25" s="486" t="s">
        <v>718</v>
      </c>
      <c r="P25" s="487"/>
      <c r="Q25"/>
    </row>
    <row r="26" spans="1:17" s="1" customFormat="1" ht="13.5" customHeight="1">
      <c r="A26" s="24" t="s">
        <v>479</v>
      </c>
      <c r="B26" s="435" t="s">
        <v>775</v>
      </c>
      <c r="C26" s="435"/>
      <c r="D26" s="435"/>
      <c r="E26" s="435"/>
      <c r="F26" s="435"/>
      <c r="G26" s="435"/>
      <c r="H26" s="435"/>
      <c r="I26" s="435"/>
      <c r="J26" s="85" t="s">
        <v>435</v>
      </c>
      <c r="K26" s="435" t="s">
        <v>778</v>
      </c>
      <c r="L26" s="435"/>
      <c r="M26" s="435"/>
      <c r="N26" s="435"/>
      <c r="O26" s="435"/>
      <c r="P26" s="435"/>
      <c r="Q26"/>
    </row>
    <row r="27" spans="1:16" ht="12.75">
      <c r="A27" s="480"/>
      <c r="B27" s="480"/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</row>
    <row r="28" spans="1:17" s="1" customFormat="1" ht="13.5" customHeight="1">
      <c r="A28" s="24" t="s">
        <v>476</v>
      </c>
      <c r="B28" s="459" t="s">
        <v>776</v>
      </c>
      <c r="C28" s="459"/>
      <c r="D28" s="459"/>
      <c r="E28" s="459"/>
      <c r="F28" s="460"/>
      <c r="G28" s="25" t="s">
        <v>477</v>
      </c>
      <c r="H28" s="81">
        <v>41588</v>
      </c>
      <c r="I28" s="25" t="s">
        <v>478</v>
      </c>
      <c r="J28" s="81">
        <v>41671</v>
      </c>
      <c r="K28" s="25" t="s">
        <v>482</v>
      </c>
      <c r="L28" s="486" t="s">
        <v>760</v>
      </c>
      <c r="M28" s="486"/>
      <c r="N28" s="105" t="s">
        <v>434</v>
      </c>
      <c r="O28" s="486" t="s">
        <v>718</v>
      </c>
      <c r="P28" s="487"/>
      <c r="Q28"/>
    </row>
    <row r="29" spans="1:17" s="1" customFormat="1" ht="13.5" customHeight="1">
      <c r="A29" s="24" t="s">
        <v>479</v>
      </c>
      <c r="B29" s="435" t="s">
        <v>777</v>
      </c>
      <c r="C29" s="435"/>
      <c r="D29" s="435"/>
      <c r="E29" s="435"/>
      <c r="F29" s="435"/>
      <c r="G29" s="435"/>
      <c r="H29" s="435"/>
      <c r="I29" s="435"/>
      <c r="J29" s="85" t="s">
        <v>435</v>
      </c>
      <c r="K29" s="435" t="s">
        <v>458</v>
      </c>
      <c r="L29" s="435"/>
      <c r="M29" s="435"/>
      <c r="N29" s="435"/>
      <c r="O29" s="435"/>
      <c r="P29" s="435"/>
      <c r="Q29"/>
    </row>
    <row r="30" spans="1:16" ht="12.75">
      <c r="A30" s="480"/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</row>
    <row r="31" spans="1:19" s="8" customFormat="1" ht="12.75">
      <c r="A31" s="401" t="s">
        <v>981</v>
      </c>
      <c r="B31" s="402"/>
      <c r="C31" s="402"/>
      <c r="D31" s="402"/>
      <c r="E31" s="406"/>
      <c r="F31" s="481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/>
      <c r="R31" s="22"/>
      <c r="S31" s="22"/>
    </row>
    <row r="32" spans="1:17" s="1" customFormat="1" ht="13.5" customHeight="1">
      <c r="A32" s="24" t="s">
        <v>476</v>
      </c>
      <c r="B32" s="459" t="s">
        <v>1015</v>
      </c>
      <c r="C32" s="459"/>
      <c r="D32" s="459"/>
      <c r="E32" s="459"/>
      <c r="F32" s="460"/>
      <c r="G32" s="25" t="s">
        <v>477</v>
      </c>
      <c r="H32" s="81">
        <v>40940</v>
      </c>
      <c r="I32" s="25" t="s">
        <v>478</v>
      </c>
      <c r="J32" s="81" t="s">
        <v>712</v>
      </c>
      <c r="K32" s="25" t="s">
        <v>482</v>
      </c>
      <c r="L32" s="486" t="s">
        <v>772</v>
      </c>
      <c r="M32" s="486"/>
      <c r="N32" s="105" t="s">
        <v>434</v>
      </c>
      <c r="O32" s="486" t="s">
        <v>712</v>
      </c>
      <c r="P32" s="487"/>
      <c r="Q32"/>
    </row>
    <row r="33" spans="1:17" s="1" customFormat="1" ht="13.5" customHeight="1">
      <c r="A33" s="24" t="s">
        <v>479</v>
      </c>
      <c r="B33" s="435" t="s">
        <v>1016</v>
      </c>
      <c r="C33" s="435"/>
      <c r="D33" s="435"/>
      <c r="E33" s="435"/>
      <c r="F33" s="435"/>
      <c r="G33" s="435"/>
      <c r="H33" s="435"/>
      <c r="I33" s="435"/>
      <c r="J33" s="85" t="s">
        <v>435</v>
      </c>
      <c r="K33" s="435" t="s">
        <v>910</v>
      </c>
      <c r="L33" s="435"/>
      <c r="M33" s="435"/>
      <c r="N33" s="435"/>
      <c r="O33" s="435"/>
      <c r="P33" s="435"/>
      <c r="Q33"/>
    </row>
    <row r="34" spans="1:16" ht="12.75">
      <c r="A34" s="480"/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</row>
    <row r="35" spans="1:17" s="1" customFormat="1" ht="13.5" customHeight="1">
      <c r="A35" s="24" t="s">
        <v>476</v>
      </c>
      <c r="B35" s="459" t="s">
        <v>906</v>
      </c>
      <c r="C35" s="459"/>
      <c r="D35" s="459"/>
      <c r="E35" s="459"/>
      <c r="F35" s="460"/>
      <c r="G35" s="25" t="s">
        <v>477</v>
      </c>
      <c r="H35" s="81">
        <v>40940</v>
      </c>
      <c r="I35" s="25" t="s">
        <v>478</v>
      </c>
      <c r="J35" s="81" t="s">
        <v>712</v>
      </c>
      <c r="K35" s="25" t="s">
        <v>482</v>
      </c>
      <c r="L35" s="486" t="s">
        <v>772</v>
      </c>
      <c r="M35" s="486"/>
      <c r="N35" s="105" t="s">
        <v>434</v>
      </c>
      <c r="O35" s="486" t="s">
        <v>712</v>
      </c>
      <c r="P35" s="487"/>
      <c r="Q35"/>
    </row>
    <row r="36" spans="1:17" s="1" customFormat="1" ht="13.5" customHeight="1">
      <c r="A36" s="24" t="s">
        <v>479</v>
      </c>
      <c r="B36" s="435" t="s">
        <v>1016</v>
      </c>
      <c r="C36" s="435"/>
      <c r="D36" s="435"/>
      <c r="E36" s="435"/>
      <c r="F36" s="435"/>
      <c r="G36" s="435"/>
      <c r="H36" s="435"/>
      <c r="I36" s="435"/>
      <c r="J36" s="85" t="s">
        <v>435</v>
      </c>
      <c r="K36" s="435" t="s">
        <v>910</v>
      </c>
      <c r="L36" s="435"/>
      <c r="M36" s="435"/>
      <c r="N36" s="435"/>
      <c r="O36" s="435"/>
      <c r="P36" s="435"/>
      <c r="Q36"/>
    </row>
    <row r="37" spans="1:16" ht="12.75">
      <c r="A37" s="480"/>
      <c r="B37" s="480"/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</row>
    <row r="38" spans="1:17" s="1" customFormat="1" ht="13.5" customHeight="1">
      <c r="A38" s="24" t="s">
        <v>476</v>
      </c>
      <c r="B38" s="459" t="s">
        <v>1027</v>
      </c>
      <c r="C38" s="459"/>
      <c r="D38" s="459"/>
      <c r="E38" s="459"/>
      <c r="F38" s="460"/>
      <c r="G38" s="25" t="s">
        <v>477</v>
      </c>
      <c r="H38" s="81">
        <v>41487</v>
      </c>
      <c r="I38" s="25" t="s">
        <v>478</v>
      </c>
      <c r="J38" s="81" t="s">
        <v>712</v>
      </c>
      <c r="K38" s="25" t="s">
        <v>482</v>
      </c>
      <c r="L38" s="486" t="s">
        <v>772</v>
      </c>
      <c r="M38" s="486"/>
      <c r="N38" s="105" t="s">
        <v>434</v>
      </c>
      <c r="O38" s="486" t="s">
        <v>712</v>
      </c>
      <c r="P38" s="487"/>
      <c r="Q38"/>
    </row>
    <row r="39" spans="1:17" s="1" customFormat="1" ht="13.5" customHeight="1">
      <c r="A39" s="24" t="s">
        <v>479</v>
      </c>
      <c r="B39" s="435" t="s">
        <v>1028</v>
      </c>
      <c r="C39" s="435"/>
      <c r="D39" s="435"/>
      <c r="E39" s="435"/>
      <c r="F39" s="435"/>
      <c r="G39" s="435"/>
      <c r="H39" s="435"/>
      <c r="I39" s="435"/>
      <c r="J39" s="85" t="s">
        <v>435</v>
      </c>
      <c r="K39" s="435" t="s">
        <v>712</v>
      </c>
      <c r="L39" s="435"/>
      <c r="M39" s="435"/>
      <c r="N39" s="435"/>
      <c r="O39" s="435"/>
      <c r="P39" s="435"/>
      <c r="Q39"/>
    </row>
    <row r="40" spans="1:16" ht="12.75">
      <c r="A40" s="480"/>
      <c r="B40" s="480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</row>
    <row r="41" spans="1:17" s="1" customFormat="1" ht="13.5" customHeight="1">
      <c r="A41" s="24" t="s">
        <v>476</v>
      </c>
      <c r="B41" s="459" t="s">
        <v>1029</v>
      </c>
      <c r="C41" s="459"/>
      <c r="D41" s="459"/>
      <c r="E41" s="459"/>
      <c r="F41" s="460"/>
      <c r="G41" s="25" t="s">
        <v>477</v>
      </c>
      <c r="H41" s="81">
        <v>41487</v>
      </c>
      <c r="I41" s="25" t="s">
        <v>478</v>
      </c>
      <c r="J41" s="81" t="s">
        <v>712</v>
      </c>
      <c r="K41" s="25" t="s">
        <v>482</v>
      </c>
      <c r="L41" s="486" t="s">
        <v>772</v>
      </c>
      <c r="M41" s="486"/>
      <c r="N41" s="105" t="s">
        <v>434</v>
      </c>
      <c r="O41" s="486" t="s">
        <v>761</v>
      </c>
      <c r="P41" s="487"/>
      <c r="Q41"/>
    </row>
    <row r="42" spans="1:17" s="1" customFormat="1" ht="13.5" customHeight="1">
      <c r="A42" s="24" t="s">
        <v>479</v>
      </c>
      <c r="B42" s="435" t="s">
        <v>1030</v>
      </c>
      <c r="C42" s="435"/>
      <c r="D42" s="435"/>
      <c r="E42" s="435"/>
      <c r="F42" s="435"/>
      <c r="G42" s="435"/>
      <c r="H42" s="435"/>
      <c r="I42" s="435"/>
      <c r="J42" s="85" t="s">
        <v>435</v>
      </c>
      <c r="K42" s="435" t="s">
        <v>1033</v>
      </c>
      <c r="L42" s="435"/>
      <c r="M42" s="435"/>
      <c r="N42" s="435"/>
      <c r="O42" s="435"/>
      <c r="P42" s="435"/>
      <c r="Q42"/>
    </row>
    <row r="43" spans="1:16" ht="12.75">
      <c r="A43" s="480"/>
      <c r="B43" s="480"/>
      <c r="C43" s="480"/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</row>
    <row r="44" spans="1:17" s="1" customFormat="1" ht="13.5" customHeight="1">
      <c r="A44" s="24" t="s">
        <v>476</v>
      </c>
      <c r="B44" s="459" t="s">
        <v>1031</v>
      </c>
      <c r="C44" s="459"/>
      <c r="D44" s="459"/>
      <c r="E44" s="459"/>
      <c r="F44" s="460"/>
      <c r="G44" s="25" t="s">
        <v>477</v>
      </c>
      <c r="H44" s="81">
        <v>40664</v>
      </c>
      <c r="I44" s="25" t="s">
        <v>478</v>
      </c>
      <c r="J44" s="81">
        <v>41669</v>
      </c>
      <c r="K44" s="25" t="s">
        <v>482</v>
      </c>
      <c r="L44" s="486" t="s">
        <v>772</v>
      </c>
      <c r="M44" s="486"/>
      <c r="N44" s="105" t="s">
        <v>434</v>
      </c>
      <c r="O44" s="486" t="s">
        <v>761</v>
      </c>
      <c r="P44" s="487"/>
      <c r="Q44"/>
    </row>
    <row r="45" spans="1:17" s="1" customFormat="1" ht="13.5" customHeight="1">
      <c r="A45" s="24" t="s">
        <v>479</v>
      </c>
      <c r="B45" s="435" t="s">
        <v>1016</v>
      </c>
      <c r="C45" s="435"/>
      <c r="D45" s="435"/>
      <c r="E45" s="435"/>
      <c r="F45" s="435"/>
      <c r="G45" s="435"/>
      <c r="H45" s="435"/>
      <c r="I45" s="435"/>
      <c r="J45" s="85" t="s">
        <v>435</v>
      </c>
      <c r="K45" s="435" t="s">
        <v>910</v>
      </c>
      <c r="L45" s="435"/>
      <c r="M45" s="435"/>
      <c r="N45" s="435"/>
      <c r="O45" s="435"/>
      <c r="P45" s="435"/>
      <c r="Q45"/>
    </row>
    <row r="46" spans="1:16" ht="12.75">
      <c r="A46" s="480"/>
      <c r="B46" s="480"/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0"/>
    </row>
    <row r="47" spans="1:17" s="1" customFormat="1" ht="13.5" customHeight="1">
      <c r="A47" s="24" t="s">
        <v>476</v>
      </c>
      <c r="B47" s="459" t="s">
        <v>1032</v>
      </c>
      <c r="C47" s="459"/>
      <c r="D47" s="459"/>
      <c r="E47" s="459"/>
      <c r="F47" s="460"/>
      <c r="G47" s="25" t="s">
        <v>477</v>
      </c>
      <c r="H47" s="81">
        <v>40330</v>
      </c>
      <c r="I47" s="25" t="s">
        <v>478</v>
      </c>
      <c r="J47" s="81">
        <v>42156</v>
      </c>
      <c r="K47" s="25" t="s">
        <v>482</v>
      </c>
      <c r="L47" s="486" t="s">
        <v>772</v>
      </c>
      <c r="M47" s="486"/>
      <c r="N47" s="105" t="s">
        <v>434</v>
      </c>
      <c r="O47" s="486" t="s">
        <v>761</v>
      </c>
      <c r="P47" s="487"/>
      <c r="Q47"/>
    </row>
    <row r="48" spans="1:17" s="1" customFormat="1" ht="13.5" customHeight="1">
      <c r="A48" s="24" t="s">
        <v>479</v>
      </c>
      <c r="B48" s="435" t="s">
        <v>1016</v>
      </c>
      <c r="C48" s="435"/>
      <c r="D48" s="435"/>
      <c r="E48" s="435"/>
      <c r="F48" s="435"/>
      <c r="G48" s="435"/>
      <c r="H48" s="435"/>
      <c r="I48" s="435"/>
      <c r="J48" s="85" t="s">
        <v>435</v>
      </c>
      <c r="K48" s="435" t="s">
        <v>910</v>
      </c>
      <c r="L48" s="435"/>
      <c r="M48" s="435"/>
      <c r="N48" s="435"/>
      <c r="O48" s="435"/>
      <c r="P48" s="435"/>
      <c r="Q48"/>
    </row>
    <row r="49" spans="1:16" ht="12.75">
      <c r="A49" s="488"/>
      <c r="B49" s="488"/>
      <c r="C49" s="488"/>
      <c r="D49" s="488"/>
      <c r="E49" s="488"/>
      <c r="F49" s="488"/>
      <c r="G49" s="488"/>
      <c r="H49" s="488"/>
      <c r="I49" s="488"/>
      <c r="J49" s="488"/>
      <c r="K49" s="488"/>
      <c r="L49" s="488"/>
      <c r="M49" s="488"/>
      <c r="N49" s="488"/>
      <c r="O49" s="488"/>
      <c r="P49" s="488"/>
    </row>
    <row r="50" spans="1:17" s="1" customFormat="1" ht="13.5" customHeight="1">
      <c r="A50" s="24" t="s">
        <v>476</v>
      </c>
      <c r="B50" s="459" t="s">
        <v>906</v>
      </c>
      <c r="C50" s="459"/>
      <c r="D50" s="459"/>
      <c r="E50" s="459"/>
      <c r="F50" s="460"/>
      <c r="G50" s="25" t="s">
        <v>477</v>
      </c>
      <c r="H50" s="81">
        <v>40940</v>
      </c>
      <c r="I50" s="25" t="s">
        <v>478</v>
      </c>
      <c r="J50" s="81">
        <v>42036</v>
      </c>
      <c r="K50" s="25" t="s">
        <v>482</v>
      </c>
      <c r="L50" s="486" t="s">
        <v>772</v>
      </c>
      <c r="M50" s="486"/>
      <c r="N50" s="105" t="s">
        <v>434</v>
      </c>
      <c r="O50" s="486" t="s">
        <v>712</v>
      </c>
      <c r="P50" s="487"/>
      <c r="Q50"/>
    </row>
    <row r="51" spans="1:17" s="1" customFormat="1" ht="13.5" customHeight="1">
      <c r="A51" s="24" t="s">
        <v>479</v>
      </c>
      <c r="B51" s="435" t="s">
        <v>1034</v>
      </c>
      <c r="C51" s="435"/>
      <c r="D51" s="435"/>
      <c r="E51" s="435"/>
      <c r="F51" s="435"/>
      <c r="G51" s="435"/>
      <c r="H51" s="435"/>
      <c r="I51" s="435"/>
      <c r="J51" s="85" t="s">
        <v>435</v>
      </c>
      <c r="K51" s="435" t="s">
        <v>712</v>
      </c>
      <c r="L51" s="435"/>
      <c r="M51" s="435"/>
      <c r="N51" s="435"/>
      <c r="O51" s="435"/>
      <c r="P51" s="435"/>
      <c r="Q51"/>
    </row>
    <row r="52" spans="1:16" ht="12.75">
      <c r="A52" s="480"/>
      <c r="B52" s="480"/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0"/>
    </row>
    <row r="53" spans="1:17" s="1" customFormat="1" ht="13.5" customHeight="1">
      <c r="A53" s="24" t="s">
        <v>476</v>
      </c>
      <c r="B53" s="459" t="s">
        <v>1035</v>
      </c>
      <c r="C53" s="459"/>
      <c r="D53" s="459"/>
      <c r="E53" s="459"/>
      <c r="F53" s="460"/>
      <c r="G53" s="25" t="s">
        <v>477</v>
      </c>
      <c r="H53" s="81">
        <v>40575</v>
      </c>
      <c r="I53" s="25" t="s">
        <v>478</v>
      </c>
      <c r="J53" s="81">
        <v>42036</v>
      </c>
      <c r="K53" s="25" t="s">
        <v>482</v>
      </c>
      <c r="L53" s="486" t="s">
        <v>772</v>
      </c>
      <c r="M53" s="486"/>
      <c r="N53" s="105" t="s">
        <v>434</v>
      </c>
      <c r="O53" s="486" t="s">
        <v>761</v>
      </c>
      <c r="P53" s="487"/>
      <c r="Q53"/>
    </row>
    <row r="54" spans="1:17" s="1" customFormat="1" ht="13.5" customHeight="1">
      <c r="A54" s="24" t="s">
        <v>479</v>
      </c>
      <c r="B54" s="435" t="s">
        <v>1016</v>
      </c>
      <c r="C54" s="435"/>
      <c r="D54" s="435"/>
      <c r="E54" s="435"/>
      <c r="F54" s="435"/>
      <c r="G54" s="435"/>
      <c r="H54" s="435"/>
      <c r="I54" s="435"/>
      <c r="J54" s="85" t="s">
        <v>435</v>
      </c>
      <c r="K54" s="435" t="s">
        <v>910</v>
      </c>
      <c r="L54" s="435"/>
      <c r="M54" s="435"/>
      <c r="N54" s="435"/>
      <c r="O54" s="435"/>
      <c r="P54" s="435"/>
      <c r="Q54"/>
    </row>
    <row r="55" spans="1:16" ht="12.75">
      <c r="A55" s="480"/>
      <c r="B55" s="480"/>
      <c r="C55" s="480"/>
      <c r="D55" s="480"/>
      <c r="E55" s="480"/>
      <c r="F55" s="480"/>
      <c r="G55" s="480"/>
      <c r="H55" s="480"/>
      <c r="I55" s="480"/>
      <c r="J55" s="480"/>
      <c r="K55" s="480"/>
      <c r="L55" s="480"/>
      <c r="M55" s="480"/>
      <c r="N55" s="480"/>
      <c r="O55" s="480"/>
      <c r="P55" s="480"/>
    </row>
    <row r="56" spans="1:17" s="1" customFormat="1" ht="13.5" customHeight="1">
      <c r="A56" s="24" t="s">
        <v>476</v>
      </c>
      <c r="B56" s="459" t="s">
        <v>1036</v>
      </c>
      <c r="C56" s="459"/>
      <c r="D56" s="459"/>
      <c r="E56" s="459"/>
      <c r="F56" s="460"/>
      <c r="G56" s="25" t="s">
        <v>477</v>
      </c>
      <c r="H56" s="81">
        <v>40575</v>
      </c>
      <c r="I56" s="25" t="s">
        <v>478</v>
      </c>
      <c r="J56" s="81">
        <v>42036</v>
      </c>
      <c r="K56" s="25" t="s">
        <v>482</v>
      </c>
      <c r="L56" s="486" t="s">
        <v>772</v>
      </c>
      <c r="M56" s="486"/>
      <c r="N56" s="105" t="s">
        <v>434</v>
      </c>
      <c r="O56" s="486" t="s">
        <v>761</v>
      </c>
      <c r="P56" s="487"/>
      <c r="Q56"/>
    </row>
    <row r="57" spans="1:17" s="1" customFormat="1" ht="13.5" customHeight="1">
      <c r="A57" s="24" t="s">
        <v>479</v>
      </c>
      <c r="B57" s="435" t="s">
        <v>1030</v>
      </c>
      <c r="C57" s="435"/>
      <c r="D57" s="435"/>
      <c r="E57" s="435"/>
      <c r="F57" s="435"/>
      <c r="G57" s="435"/>
      <c r="H57" s="435"/>
      <c r="I57" s="435"/>
      <c r="J57" s="85" t="s">
        <v>435</v>
      </c>
      <c r="K57" s="435" t="s">
        <v>1033</v>
      </c>
      <c r="L57" s="435"/>
      <c r="M57" s="435"/>
      <c r="N57" s="435"/>
      <c r="O57" s="435"/>
      <c r="P57" s="435"/>
      <c r="Q57"/>
    </row>
    <row r="58" spans="1:16" ht="12.75">
      <c r="A58" s="480"/>
      <c r="B58" s="480"/>
      <c r="C58" s="480"/>
      <c r="D58" s="480"/>
      <c r="E58" s="480"/>
      <c r="F58" s="480"/>
      <c r="G58" s="480"/>
      <c r="H58" s="480"/>
      <c r="I58" s="480"/>
      <c r="J58" s="480"/>
      <c r="K58" s="480"/>
      <c r="L58" s="480"/>
      <c r="M58" s="480"/>
      <c r="N58" s="480"/>
      <c r="O58" s="480"/>
      <c r="P58" s="480"/>
    </row>
    <row r="59" spans="1:17" s="1" customFormat="1" ht="13.5" customHeight="1">
      <c r="A59" s="24" t="s">
        <v>476</v>
      </c>
      <c r="B59" s="459" t="s">
        <v>1037</v>
      </c>
      <c r="C59" s="459"/>
      <c r="D59" s="459"/>
      <c r="E59" s="459"/>
      <c r="F59" s="460"/>
      <c r="G59" s="25" t="s">
        <v>477</v>
      </c>
      <c r="H59" s="81">
        <v>40909</v>
      </c>
      <c r="I59" s="25" t="s">
        <v>478</v>
      </c>
      <c r="J59" s="81" t="s">
        <v>712</v>
      </c>
      <c r="K59" s="25" t="s">
        <v>482</v>
      </c>
      <c r="L59" s="486" t="s">
        <v>772</v>
      </c>
      <c r="M59" s="486"/>
      <c r="N59" s="105" t="s">
        <v>434</v>
      </c>
      <c r="O59" s="486" t="s">
        <v>712</v>
      </c>
      <c r="P59" s="487"/>
      <c r="Q59"/>
    </row>
    <row r="60" spans="1:17" s="1" customFormat="1" ht="13.5" customHeight="1">
      <c r="A60" s="24" t="s">
        <v>479</v>
      </c>
      <c r="B60" s="435" t="s">
        <v>1016</v>
      </c>
      <c r="C60" s="435"/>
      <c r="D60" s="435"/>
      <c r="E60" s="435"/>
      <c r="F60" s="435"/>
      <c r="G60" s="435"/>
      <c r="H60" s="435"/>
      <c r="I60" s="435"/>
      <c r="J60" s="85" t="s">
        <v>435</v>
      </c>
      <c r="K60" s="435" t="s">
        <v>910</v>
      </c>
      <c r="L60" s="435"/>
      <c r="M60" s="435"/>
      <c r="N60" s="435"/>
      <c r="O60" s="435"/>
      <c r="P60" s="435"/>
      <c r="Q60"/>
    </row>
    <row r="61" spans="1:16" ht="12.75">
      <c r="A61" s="488"/>
      <c r="B61" s="488"/>
      <c r="C61" s="488"/>
      <c r="D61" s="488"/>
      <c r="E61" s="488"/>
      <c r="F61" s="488"/>
      <c r="G61" s="488"/>
      <c r="H61" s="488"/>
      <c r="I61" s="488"/>
      <c r="J61" s="488"/>
      <c r="K61" s="488"/>
      <c r="L61" s="488"/>
      <c r="M61" s="488"/>
      <c r="N61" s="488"/>
      <c r="O61" s="488"/>
      <c r="P61" s="488"/>
    </row>
    <row r="62" spans="1:19" s="8" customFormat="1" ht="12.75">
      <c r="A62" s="401" t="s">
        <v>959</v>
      </c>
      <c r="B62" s="402"/>
      <c r="C62" s="402"/>
      <c r="D62" s="402"/>
      <c r="E62" s="406"/>
      <c r="F62" s="481"/>
      <c r="G62" s="482"/>
      <c r="H62" s="482"/>
      <c r="I62" s="482"/>
      <c r="J62" s="482"/>
      <c r="K62" s="482"/>
      <c r="L62" s="482"/>
      <c r="M62" s="482"/>
      <c r="N62" s="482"/>
      <c r="O62" s="482"/>
      <c r="P62" s="482"/>
      <c r="Q62"/>
      <c r="R62" s="22"/>
      <c r="S62" s="22"/>
    </row>
    <row r="63" spans="1:17" s="1" customFormat="1" ht="13.5" customHeight="1">
      <c r="A63" s="24" t="s">
        <v>476</v>
      </c>
      <c r="B63" s="459" t="s">
        <v>1043</v>
      </c>
      <c r="C63" s="459"/>
      <c r="D63" s="459"/>
      <c r="E63" s="459"/>
      <c r="F63" s="460"/>
      <c r="G63" s="25" t="s">
        <v>477</v>
      </c>
      <c r="H63" s="81" t="s">
        <v>712</v>
      </c>
      <c r="I63" s="25" t="s">
        <v>478</v>
      </c>
      <c r="J63" s="81" t="s">
        <v>712</v>
      </c>
      <c r="K63" s="25" t="s">
        <v>482</v>
      </c>
      <c r="L63" s="486" t="s">
        <v>835</v>
      </c>
      <c r="M63" s="486"/>
      <c r="N63" s="105" t="s">
        <v>434</v>
      </c>
      <c r="O63" s="486" t="s">
        <v>761</v>
      </c>
      <c r="P63" s="487"/>
      <c r="Q63"/>
    </row>
    <row r="64" spans="1:17" s="1" customFormat="1" ht="13.5" customHeight="1">
      <c r="A64" s="24" t="s">
        <v>479</v>
      </c>
      <c r="B64" s="435" t="s">
        <v>1044</v>
      </c>
      <c r="C64" s="435"/>
      <c r="D64" s="435"/>
      <c r="E64" s="435"/>
      <c r="F64" s="435"/>
      <c r="G64" s="435"/>
      <c r="H64" s="435"/>
      <c r="I64" s="435"/>
      <c r="J64" s="85" t="s">
        <v>435</v>
      </c>
      <c r="K64" s="435" t="s">
        <v>1045</v>
      </c>
      <c r="L64" s="435"/>
      <c r="M64" s="435"/>
      <c r="N64" s="435"/>
      <c r="O64" s="435"/>
      <c r="P64" s="435"/>
      <c r="Q64"/>
    </row>
    <row r="65" spans="1:16" ht="12.75">
      <c r="A65" s="488"/>
      <c r="B65" s="488"/>
      <c r="C65" s="488"/>
      <c r="D65" s="488"/>
      <c r="E65" s="488"/>
      <c r="F65" s="488"/>
      <c r="G65" s="488"/>
      <c r="H65" s="488"/>
      <c r="I65" s="488"/>
      <c r="J65" s="488"/>
      <c r="K65" s="488"/>
      <c r="L65" s="488"/>
      <c r="M65" s="488"/>
      <c r="N65" s="488"/>
      <c r="O65" s="488"/>
      <c r="P65" s="488"/>
    </row>
    <row r="66" spans="1:19" s="8" customFormat="1" ht="12.75">
      <c r="A66" s="401" t="s">
        <v>1051</v>
      </c>
      <c r="B66" s="402"/>
      <c r="C66" s="402"/>
      <c r="D66" s="402"/>
      <c r="E66" s="406"/>
      <c r="F66" s="481"/>
      <c r="G66" s="482"/>
      <c r="H66" s="482"/>
      <c r="I66" s="482"/>
      <c r="J66" s="482"/>
      <c r="K66" s="482"/>
      <c r="L66" s="482"/>
      <c r="M66" s="482"/>
      <c r="N66" s="482"/>
      <c r="O66" s="482"/>
      <c r="P66" s="482"/>
      <c r="Q66"/>
      <c r="R66" s="22"/>
      <c r="S66" s="22"/>
    </row>
    <row r="67" spans="1:17" s="1" customFormat="1" ht="13.5" customHeight="1">
      <c r="A67" s="24" t="s">
        <v>476</v>
      </c>
      <c r="B67" s="459" t="s">
        <v>1065</v>
      </c>
      <c r="C67" s="459"/>
      <c r="D67" s="459"/>
      <c r="E67" s="459"/>
      <c r="F67" s="460"/>
      <c r="G67" s="25" t="s">
        <v>477</v>
      </c>
      <c r="H67" s="81">
        <v>41576</v>
      </c>
      <c r="I67" s="25" t="s">
        <v>478</v>
      </c>
      <c r="J67" s="81">
        <v>41747</v>
      </c>
      <c r="K67" s="25" t="s">
        <v>482</v>
      </c>
      <c r="L67" s="486" t="s">
        <v>712</v>
      </c>
      <c r="M67" s="486"/>
      <c r="N67" s="105" t="s">
        <v>434</v>
      </c>
      <c r="O67" s="486" t="s">
        <v>718</v>
      </c>
      <c r="P67" s="487"/>
      <c r="Q67"/>
    </row>
    <row r="68" spans="1:17" s="1" customFormat="1" ht="13.5" customHeight="1">
      <c r="A68" s="24" t="s">
        <v>479</v>
      </c>
      <c r="B68" s="435" t="s">
        <v>1066</v>
      </c>
      <c r="C68" s="435"/>
      <c r="D68" s="435"/>
      <c r="E68" s="435"/>
      <c r="F68" s="435"/>
      <c r="G68" s="435"/>
      <c r="H68" s="435"/>
      <c r="I68" s="435"/>
      <c r="J68" s="85" t="s">
        <v>435</v>
      </c>
      <c r="K68" s="435" t="s">
        <v>458</v>
      </c>
      <c r="L68" s="435"/>
      <c r="M68" s="435"/>
      <c r="N68" s="435"/>
      <c r="O68" s="435"/>
      <c r="P68" s="435"/>
      <c r="Q68"/>
    </row>
    <row r="69" spans="1:16" ht="12.75">
      <c r="A69" s="480"/>
      <c r="B69" s="480"/>
      <c r="C69" s="480"/>
      <c r="D69" s="480"/>
      <c r="E69" s="480"/>
      <c r="F69" s="480"/>
      <c r="G69" s="480"/>
      <c r="H69" s="480"/>
      <c r="I69" s="480"/>
      <c r="J69" s="480"/>
      <c r="K69" s="480"/>
      <c r="L69" s="480"/>
      <c r="M69" s="480"/>
      <c r="N69" s="480"/>
      <c r="O69" s="480"/>
      <c r="P69" s="480"/>
    </row>
    <row r="70" spans="1:17" s="1" customFormat="1" ht="13.5" customHeight="1">
      <c r="A70" s="24" t="s">
        <v>476</v>
      </c>
      <c r="B70" s="459" t="s">
        <v>834</v>
      </c>
      <c r="C70" s="459"/>
      <c r="D70" s="459"/>
      <c r="E70" s="459"/>
      <c r="F70" s="460"/>
      <c r="G70" s="25" t="s">
        <v>477</v>
      </c>
      <c r="H70" s="81">
        <v>41576</v>
      </c>
      <c r="I70" s="25" t="s">
        <v>478</v>
      </c>
      <c r="J70" s="81">
        <v>41747</v>
      </c>
      <c r="K70" s="25" t="s">
        <v>482</v>
      </c>
      <c r="L70" s="486" t="s">
        <v>712</v>
      </c>
      <c r="M70" s="486"/>
      <c r="N70" s="105" t="s">
        <v>434</v>
      </c>
      <c r="O70" s="486" t="s">
        <v>718</v>
      </c>
      <c r="P70" s="487"/>
      <c r="Q70"/>
    </row>
    <row r="71" spans="1:17" s="1" customFormat="1" ht="13.5" customHeight="1">
      <c r="A71" s="24" t="s">
        <v>479</v>
      </c>
      <c r="B71" s="435" t="s">
        <v>1067</v>
      </c>
      <c r="C71" s="435"/>
      <c r="D71" s="435"/>
      <c r="E71" s="435"/>
      <c r="F71" s="435"/>
      <c r="G71" s="435"/>
      <c r="H71" s="435"/>
      <c r="I71" s="435"/>
      <c r="J71" s="85" t="s">
        <v>435</v>
      </c>
      <c r="K71" s="435" t="s">
        <v>836</v>
      </c>
      <c r="L71" s="435"/>
      <c r="M71" s="435"/>
      <c r="N71" s="435"/>
      <c r="O71" s="435"/>
      <c r="P71" s="435"/>
      <c r="Q71"/>
    </row>
    <row r="72" spans="1:16" ht="12.75">
      <c r="A72" s="480"/>
      <c r="B72" s="480"/>
      <c r="C72" s="480"/>
      <c r="D72" s="480"/>
      <c r="E72" s="480"/>
      <c r="F72" s="480"/>
      <c r="G72" s="480"/>
      <c r="H72" s="480"/>
      <c r="I72" s="480"/>
      <c r="J72" s="480"/>
      <c r="K72" s="480"/>
      <c r="L72" s="480"/>
      <c r="M72" s="480"/>
      <c r="N72" s="480"/>
      <c r="O72" s="480"/>
      <c r="P72" s="480"/>
    </row>
    <row r="73" spans="1:17" s="1" customFormat="1" ht="13.5" customHeight="1">
      <c r="A73" s="24" t="s">
        <v>476</v>
      </c>
      <c r="B73" s="459" t="s">
        <v>1068</v>
      </c>
      <c r="C73" s="459"/>
      <c r="D73" s="459"/>
      <c r="E73" s="459"/>
      <c r="F73" s="460"/>
      <c r="G73" s="25" t="s">
        <v>477</v>
      </c>
      <c r="H73" s="81">
        <v>41576</v>
      </c>
      <c r="I73" s="25" t="s">
        <v>478</v>
      </c>
      <c r="J73" s="81">
        <v>41747</v>
      </c>
      <c r="K73" s="25" t="s">
        <v>482</v>
      </c>
      <c r="L73" s="486" t="s">
        <v>712</v>
      </c>
      <c r="M73" s="486"/>
      <c r="N73" s="105" t="s">
        <v>434</v>
      </c>
      <c r="O73" s="486" t="s">
        <v>718</v>
      </c>
      <c r="P73" s="487"/>
      <c r="Q73"/>
    </row>
    <row r="74" spans="1:17" s="1" customFormat="1" ht="13.5" customHeight="1">
      <c r="A74" s="24" t="s">
        <v>479</v>
      </c>
      <c r="B74" s="435" t="s">
        <v>1066</v>
      </c>
      <c r="C74" s="435"/>
      <c r="D74" s="435"/>
      <c r="E74" s="435"/>
      <c r="F74" s="435"/>
      <c r="G74" s="435"/>
      <c r="H74" s="435"/>
      <c r="I74" s="435"/>
      <c r="J74" s="85" t="s">
        <v>435</v>
      </c>
      <c r="K74" s="435" t="s">
        <v>458</v>
      </c>
      <c r="L74" s="435"/>
      <c r="M74" s="435"/>
      <c r="N74" s="435"/>
      <c r="O74" s="435"/>
      <c r="P74" s="435"/>
      <c r="Q74"/>
    </row>
    <row r="75" spans="1:16" ht="12.75">
      <c r="A75" s="488"/>
      <c r="B75" s="488"/>
      <c r="C75" s="488"/>
      <c r="D75" s="488"/>
      <c r="E75" s="488"/>
      <c r="F75" s="488"/>
      <c r="G75" s="488"/>
      <c r="H75" s="488"/>
      <c r="I75" s="488"/>
      <c r="J75" s="488"/>
      <c r="K75" s="488"/>
      <c r="L75" s="488"/>
      <c r="M75" s="488"/>
      <c r="N75" s="488"/>
      <c r="O75" s="488"/>
      <c r="P75" s="488"/>
    </row>
    <row r="76" spans="1:19" s="8" customFormat="1" ht="12.75">
      <c r="A76" s="401" t="s">
        <v>159</v>
      </c>
      <c r="B76" s="402"/>
      <c r="C76" s="402"/>
      <c r="D76" s="402"/>
      <c r="E76" s="406"/>
      <c r="F76" s="481"/>
      <c r="G76" s="482"/>
      <c r="H76" s="482"/>
      <c r="I76" s="482"/>
      <c r="J76" s="482"/>
      <c r="K76" s="482"/>
      <c r="L76" s="482"/>
      <c r="M76" s="482"/>
      <c r="N76" s="482"/>
      <c r="O76" s="482"/>
      <c r="P76" s="482"/>
      <c r="Q76"/>
      <c r="R76" s="22"/>
      <c r="S76" s="22"/>
    </row>
    <row r="77" spans="1:17" s="1" customFormat="1" ht="13.5" customHeight="1">
      <c r="A77" s="24" t="s">
        <v>476</v>
      </c>
      <c r="B77" s="459" t="s">
        <v>1039</v>
      </c>
      <c r="C77" s="459"/>
      <c r="D77" s="459"/>
      <c r="E77" s="459"/>
      <c r="F77" s="460"/>
      <c r="G77" s="25" t="s">
        <v>477</v>
      </c>
      <c r="H77" s="81">
        <v>41576</v>
      </c>
      <c r="I77" s="25" t="s">
        <v>478</v>
      </c>
      <c r="J77" s="81">
        <v>41699</v>
      </c>
      <c r="K77" s="25" t="s">
        <v>482</v>
      </c>
      <c r="L77" s="486" t="s">
        <v>712</v>
      </c>
      <c r="M77" s="486"/>
      <c r="N77" s="105" t="s">
        <v>434</v>
      </c>
      <c r="O77" s="486" t="s">
        <v>718</v>
      </c>
      <c r="P77" s="487"/>
      <c r="Q77"/>
    </row>
    <row r="78" spans="1:17" s="1" customFormat="1" ht="13.5" customHeight="1">
      <c r="A78" s="24" t="s">
        <v>479</v>
      </c>
      <c r="B78" s="435" t="s">
        <v>196</v>
      </c>
      <c r="C78" s="435"/>
      <c r="D78" s="435"/>
      <c r="E78" s="435"/>
      <c r="F78" s="435"/>
      <c r="G78" s="435"/>
      <c r="H78" s="435"/>
      <c r="I78" s="435"/>
      <c r="J78" s="85" t="s">
        <v>435</v>
      </c>
      <c r="K78" s="435" t="s">
        <v>197</v>
      </c>
      <c r="L78" s="435"/>
      <c r="M78" s="435"/>
      <c r="N78" s="435"/>
      <c r="O78" s="435"/>
      <c r="P78" s="435"/>
      <c r="Q78"/>
    </row>
    <row r="79" spans="1:16" ht="12.75">
      <c r="A79" s="488"/>
      <c r="B79" s="488"/>
      <c r="C79" s="488"/>
      <c r="D79" s="488"/>
      <c r="E79" s="488"/>
      <c r="F79" s="488"/>
      <c r="G79" s="488"/>
      <c r="H79" s="488"/>
      <c r="I79" s="488"/>
      <c r="J79" s="488"/>
      <c r="K79" s="488"/>
      <c r="L79" s="488"/>
      <c r="M79" s="488"/>
      <c r="N79" s="488"/>
      <c r="O79" s="488"/>
      <c r="P79" s="488"/>
    </row>
    <row r="80" spans="1:19" s="8" customFormat="1" ht="12.75">
      <c r="A80" s="401" t="s">
        <v>786</v>
      </c>
      <c r="B80" s="402"/>
      <c r="C80" s="402"/>
      <c r="D80" s="402"/>
      <c r="E80" s="406"/>
      <c r="F80" s="481"/>
      <c r="G80" s="482"/>
      <c r="H80" s="482"/>
      <c r="I80" s="482"/>
      <c r="J80" s="482"/>
      <c r="K80" s="482"/>
      <c r="L80" s="482"/>
      <c r="M80" s="482"/>
      <c r="N80" s="482"/>
      <c r="O80" s="482"/>
      <c r="P80" s="482"/>
      <c r="Q80"/>
      <c r="R80" s="22"/>
      <c r="S80" s="22"/>
    </row>
    <row r="81" spans="1:17" s="1" customFormat="1" ht="13.5" customHeight="1">
      <c r="A81" s="24" t="s">
        <v>476</v>
      </c>
      <c r="B81" s="459" t="s">
        <v>828</v>
      </c>
      <c r="C81" s="459"/>
      <c r="D81" s="459"/>
      <c r="E81" s="459"/>
      <c r="F81" s="460"/>
      <c r="G81" s="25" t="s">
        <v>477</v>
      </c>
      <c r="H81" s="81">
        <v>40185</v>
      </c>
      <c r="I81" s="25" t="s">
        <v>478</v>
      </c>
      <c r="J81" s="81" t="s">
        <v>712</v>
      </c>
      <c r="K81" s="25" t="s">
        <v>482</v>
      </c>
      <c r="L81" s="486" t="s">
        <v>712</v>
      </c>
      <c r="M81" s="486"/>
      <c r="N81" s="105" t="s">
        <v>434</v>
      </c>
      <c r="O81" s="486" t="s">
        <v>761</v>
      </c>
      <c r="P81" s="487"/>
      <c r="Q81"/>
    </row>
    <row r="82" spans="1:17" s="1" customFormat="1" ht="13.5" customHeight="1">
      <c r="A82" s="24" t="s">
        <v>479</v>
      </c>
      <c r="B82" s="427" t="s">
        <v>829</v>
      </c>
      <c r="C82" s="403"/>
      <c r="D82" s="403"/>
      <c r="E82" s="403"/>
      <c r="F82" s="403"/>
      <c r="G82" s="403"/>
      <c r="H82" s="403"/>
      <c r="I82" s="404"/>
      <c r="J82" s="85" t="s">
        <v>435</v>
      </c>
      <c r="K82" s="427" t="s">
        <v>778</v>
      </c>
      <c r="L82" s="403"/>
      <c r="M82" s="403"/>
      <c r="N82" s="403"/>
      <c r="O82" s="403"/>
      <c r="P82" s="404"/>
      <c r="Q82"/>
    </row>
    <row r="83" spans="1:16" ht="12.75">
      <c r="A83" s="488"/>
      <c r="B83" s="488"/>
      <c r="C83" s="488"/>
      <c r="D83" s="488"/>
      <c r="E83" s="488"/>
      <c r="F83" s="488"/>
      <c r="G83" s="488"/>
      <c r="H83" s="488"/>
      <c r="I83" s="488"/>
      <c r="J83" s="488"/>
      <c r="K83" s="488"/>
      <c r="L83" s="488"/>
      <c r="M83" s="488"/>
      <c r="N83" s="488"/>
      <c r="O83" s="488"/>
      <c r="P83" s="488"/>
    </row>
    <row r="84" spans="1:19" s="8" customFormat="1" ht="12.75">
      <c r="A84" s="401" t="s">
        <v>577</v>
      </c>
      <c r="B84" s="402"/>
      <c r="C84" s="402"/>
      <c r="D84" s="402"/>
      <c r="E84" s="406"/>
      <c r="F84" s="481"/>
      <c r="G84" s="482"/>
      <c r="H84" s="482"/>
      <c r="I84" s="482"/>
      <c r="J84" s="482"/>
      <c r="K84" s="482"/>
      <c r="L84" s="482"/>
      <c r="M84" s="482"/>
      <c r="N84" s="482"/>
      <c r="O84" s="482"/>
      <c r="P84" s="482"/>
      <c r="Q84"/>
      <c r="R84" s="22"/>
      <c r="S84" s="22"/>
    </row>
    <row r="85" spans="1:17" s="1" customFormat="1" ht="13.5" customHeight="1">
      <c r="A85" s="24" t="s">
        <v>476</v>
      </c>
      <c r="B85" s="459" t="s">
        <v>1077</v>
      </c>
      <c r="C85" s="459"/>
      <c r="D85" s="459"/>
      <c r="E85" s="459"/>
      <c r="F85" s="460"/>
      <c r="G85" s="25" t="s">
        <v>477</v>
      </c>
      <c r="H85" s="81">
        <v>41673</v>
      </c>
      <c r="I85" s="25" t="s">
        <v>478</v>
      </c>
      <c r="J85" s="81">
        <v>41744</v>
      </c>
      <c r="K85" s="25" t="s">
        <v>482</v>
      </c>
      <c r="L85" s="486" t="s">
        <v>835</v>
      </c>
      <c r="M85" s="486"/>
      <c r="N85" s="105" t="s">
        <v>434</v>
      </c>
      <c r="O85" s="486" t="s">
        <v>718</v>
      </c>
      <c r="P85" s="487"/>
      <c r="Q85"/>
    </row>
    <row r="86" spans="1:17" s="1" customFormat="1" ht="13.5" customHeight="1">
      <c r="A86" s="24" t="s">
        <v>479</v>
      </c>
      <c r="B86" s="427" t="s">
        <v>1078</v>
      </c>
      <c r="C86" s="403"/>
      <c r="D86" s="403"/>
      <c r="E86" s="403"/>
      <c r="F86" s="403"/>
      <c r="G86" s="403"/>
      <c r="H86" s="403"/>
      <c r="I86" s="404"/>
      <c r="J86" s="85" t="s">
        <v>435</v>
      </c>
      <c r="K86" s="427" t="s">
        <v>458</v>
      </c>
      <c r="L86" s="403"/>
      <c r="M86" s="403"/>
      <c r="N86" s="403"/>
      <c r="O86" s="403"/>
      <c r="P86" s="404"/>
      <c r="Q86"/>
    </row>
    <row r="87" spans="1:16" ht="12.75">
      <c r="A87" s="480"/>
      <c r="B87" s="480"/>
      <c r="C87" s="480"/>
      <c r="D87" s="480"/>
      <c r="E87" s="480"/>
      <c r="F87" s="480"/>
      <c r="G87" s="480"/>
      <c r="H87" s="480"/>
      <c r="I87" s="480"/>
      <c r="J87" s="480"/>
      <c r="K87" s="480"/>
      <c r="L87" s="480"/>
      <c r="M87" s="480"/>
      <c r="N87" s="480"/>
      <c r="O87" s="480"/>
      <c r="P87" s="480"/>
    </row>
    <row r="88" spans="1:17" s="1" customFormat="1" ht="13.5" customHeight="1">
      <c r="A88" s="24" t="s">
        <v>476</v>
      </c>
      <c r="B88" s="459" t="s">
        <v>1079</v>
      </c>
      <c r="C88" s="459"/>
      <c r="D88" s="459"/>
      <c r="E88" s="459"/>
      <c r="F88" s="460"/>
      <c r="G88" s="25" t="s">
        <v>477</v>
      </c>
      <c r="H88" s="81">
        <v>41575</v>
      </c>
      <c r="I88" s="25" t="s">
        <v>478</v>
      </c>
      <c r="J88" s="81">
        <v>41744</v>
      </c>
      <c r="K88" s="25" t="s">
        <v>482</v>
      </c>
      <c r="L88" s="486" t="s">
        <v>835</v>
      </c>
      <c r="M88" s="486"/>
      <c r="N88" s="105" t="s">
        <v>434</v>
      </c>
      <c r="O88" s="486" t="s">
        <v>718</v>
      </c>
      <c r="P88" s="487"/>
      <c r="Q88"/>
    </row>
    <row r="89" spans="1:17" s="1" customFormat="1" ht="13.5" customHeight="1">
      <c r="A89" s="24" t="s">
        <v>479</v>
      </c>
      <c r="B89" s="427" t="s">
        <v>1080</v>
      </c>
      <c r="C89" s="403"/>
      <c r="D89" s="403"/>
      <c r="E89" s="403"/>
      <c r="F89" s="403"/>
      <c r="G89" s="403"/>
      <c r="H89" s="403"/>
      <c r="I89" s="404"/>
      <c r="J89" s="85" t="s">
        <v>435</v>
      </c>
      <c r="K89" s="427" t="s">
        <v>540</v>
      </c>
      <c r="L89" s="403"/>
      <c r="M89" s="403"/>
      <c r="N89" s="403"/>
      <c r="O89" s="403"/>
      <c r="P89" s="404"/>
      <c r="Q89"/>
    </row>
    <row r="90" spans="1:16" ht="12.75">
      <c r="A90" s="480"/>
      <c r="B90" s="480"/>
      <c r="C90" s="480"/>
      <c r="D90" s="480"/>
      <c r="E90" s="480"/>
      <c r="F90" s="480"/>
      <c r="G90" s="480"/>
      <c r="H90" s="480"/>
      <c r="I90" s="480"/>
      <c r="J90" s="480"/>
      <c r="K90" s="480"/>
      <c r="L90" s="480"/>
      <c r="M90" s="480"/>
      <c r="N90" s="480"/>
      <c r="O90" s="480"/>
      <c r="P90" s="480"/>
    </row>
    <row r="91" spans="1:17" s="1" customFormat="1" ht="13.5" customHeight="1">
      <c r="A91" s="24" t="s">
        <v>476</v>
      </c>
      <c r="B91" s="459" t="s">
        <v>1081</v>
      </c>
      <c r="C91" s="459"/>
      <c r="D91" s="459"/>
      <c r="E91" s="459"/>
      <c r="F91" s="460"/>
      <c r="G91" s="25" t="s">
        <v>477</v>
      </c>
      <c r="H91" s="81">
        <v>41334</v>
      </c>
      <c r="I91" s="25" t="s">
        <v>478</v>
      </c>
      <c r="J91" s="81" t="s">
        <v>712</v>
      </c>
      <c r="K91" s="25" t="s">
        <v>482</v>
      </c>
      <c r="L91" s="486" t="s">
        <v>835</v>
      </c>
      <c r="M91" s="486"/>
      <c r="N91" s="105" t="s">
        <v>434</v>
      </c>
      <c r="O91" s="486" t="s">
        <v>718</v>
      </c>
      <c r="P91" s="487"/>
      <c r="Q91"/>
    </row>
    <row r="92" spans="1:17" s="1" customFormat="1" ht="13.5" customHeight="1">
      <c r="A92" s="24" t="s">
        <v>479</v>
      </c>
      <c r="B92" s="427" t="s">
        <v>1082</v>
      </c>
      <c r="C92" s="403"/>
      <c r="D92" s="403"/>
      <c r="E92" s="403"/>
      <c r="F92" s="403"/>
      <c r="G92" s="403"/>
      <c r="H92" s="403"/>
      <c r="I92" s="404"/>
      <c r="J92" s="85" t="s">
        <v>435</v>
      </c>
      <c r="K92" s="427" t="s">
        <v>836</v>
      </c>
      <c r="L92" s="403"/>
      <c r="M92" s="403"/>
      <c r="N92" s="403"/>
      <c r="O92" s="403"/>
      <c r="P92" s="404"/>
      <c r="Q92"/>
    </row>
    <row r="93" spans="1:16" ht="12.75">
      <c r="A93" s="480"/>
      <c r="B93" s="480"/>
      <c r="C93" s="480"/>
      <c r="D93" s="480"/>
      <c r="E93" s="480"/>
      <c r="F93" s="480"/>
      <c r="G93" s="480"/>
      <c r="H93" s="480"/>
      <c r="I93" s="480"/>
      <c r="J93" s="480"/>
      <c r="K93" s="480"/>
      <c r="L93" s="480"/>
      <c r="M93" s="480"/>
      <c r="N93" s="480"/>
      <c r="O93" s="480"/>
      <c r="P93" s="480"/>
    </row>
    <row r="94" spans="1:17" s="1" customFormat="1" ht="13.5" customHeight="1">
      <c r="A94" s="24" t="s">
        <v>476</v>
      </c>
      <c r="B94" s="459" t="s">
        <v>1083</v>
      </c>
      <c r="C94" s="459"/>
      <c r="D94" s="459"/>
      <c r="E94" s="459"/>
      <c r="F94" s="460"/>
      <c r="G94" s="25" t="s">
        <v>477</v>
      </c>
      <c r="H94" s="81">
        <v>41575</v>
      </c>
      <c r="I94" s="25" t="s">
        <v>478</v>
      </c>
      <c r="J94" s="81">
        <v>41744</v>
      </c>
      <c r="K94" s="25" t="s">
        <v>482</v>
      </c>
      <c r="L94" s="486" t="s">
        <v>835</v>
      </c>
      <c r="M94" s="486"/>
      <c r="N94" s="105" t="s">
        <v>434</v>
      </c>
      <c r="O94" s="486" t="s">
        <v>761</v>
      </c>
      <c r="P94" s="487"/>
      <c r="Q94"/>
    </row>
    <row r="95" spans="1:17" s="1" customFormat="1" ht="13.5" customHeight="1">
      <c r="A95" s="24" t="s">
        <v>479</v>
      </c>
      <c r="B95" s="427" t="s">
        <v>1084</v>
      </c>
      <c r="C95" s="403"/>
      <c r="D95" s="403"/>
      <c r="E95" s="403"/>
      <c r="F95" s="403"/>
      <c r="G95" s="403"/>
      <c r="H95" s="403"/>
      <c r="I95" s="404"/>
      <c r="J95" s="85" t="s">
        <v>435</v>
      </c>
      <c r="K95" s="427" t="s">
        <v>540</v>
      </c>
      <c r="L95" s="403"/>
      <c r="M95" s="403"/>
      <c r="N95" s="403"/>
      <c r="O95" s="403"/>
      <c r="P95" s="404"/>
      <c r="Q95"/>
    </row>
    <row r="96" spans="1:16" ht="12.75">
      <c r="A96" s="488"/>
      <c r="B96" s="488"/>
      <c r="C96" s="488"/>
      <c r="D96" s="488"/>
      <c r="E96" s="488"/>
      <c r="F96" s="488"/>
      <c r="G96" s="488"/>
      <c r="H96" s="488"/>
      <c r="I96" s="488"/>
      <c r="J96" s="488"/>
      <c r="K96" s="488"/>
      <c r="L96" s="488"/>
      <c r="M96" s="488"/>
      <c r="N96" s="488"/>
      <c r="O96" s="488"/>
      <c r="P96" s="488"/>
    </row>
    <row r="97" spans="1:19" s="8" customFormat="1" ht="12.75">
      <c r="A97" s="401" t="s">
        <v>115</v>
      </c>
      <c r="B97" s="402"/>
      <c r="C97" s="402"/>
      <c r="D97" s="402"/>
      <c r="E97" s="406"/>
      <c r="F97" s="481"/>
      <c r="G97" s="482"/>
      <c r="H97" s="482"/>
      <c r="I97" s="482"/>
      <c r="J97" s="482"/>
      <c r="K97" s="482"/>
      <c r="L97" s="482"/>
      <c r="M97" s="482"/>
      <c r="N97" s="482"/>
      <c r="O97" s="482"/>
      <c r="P97" s="482"/>
      <c r="Q97"/>
      <c r="R97" s="22"/>
      <c r="S97" s="22"/>
    </row>
    <row r="98" spans="1:17" s="1" customFormat="1" ht="13.5" customHeight="1">
      <c r="A98" s="24" t="s">
        <v>476</v>
      </c>
      <c r="B98" s="459" t="s">
        <v>122</v>
      </c>
      <c r="C98" s="459"/>
      <c r="D98" s="459"/>
      <c r="E98" s="459"/>
      <c r="F98" s="460"/>
      <c r="G98" s="25" t="s">
        <v>477</v>
      </c>
      <c r="H98" s="81" t="s">
        <v>126</v>
      </c>
      <c r="I98" s="25" t="s">
        <v>478</v>
      </c>
      <c r="J98" s="81" t="s">
        <v>712</v>
      </c>
      <c r="K98" s="25" t="s">
        <v>482</v>
      </c>
      <c r="L98" s="486" t="s">
        <v>712</v>
      </c>
      <c r="M98" s="486"/>
      <c r="N98" s="105" t="s">
        <v>434</v>
      </c>
      <c r="O98" s="486" t="s">
        <v>761</v>
      </c>
      <c r="P98" s="487"/>
      <c r="Q98"/>
    </row>
    <row r="99" spans="1:17" s="1" customFormat="1" ht="13.5" customHeight="1">
      <c r="A99" s="24" t="s">
        <v>479</v>
      </c>
      <c r="B99" s="427" t="s">
        <v>123</v>
      </c>
      <c r="C99" s="403"/>
      <c r="D99" s="403"/>
      <c r="E99" s="403"/>
      <c r="F99" s="403"/>
      <c r="G99" s="403"/>
      <c r="H99" s="403"/>
      <c r="I99" s="404"/>
      <c r="J99" s="85" t="s">
        <v>435</v>
      </c>
      <c r="K99" s="427" t="s">
        <v>127</v>
      </c>
      <c r="L99" s="403"/>
      <c r="M99" s="403"/>
      <c r="N99" s="403"/>
      <c r="O99" s="403"/>
      <c r="P99" s="404"/>
      <c r="Q99"/>
    </row>
    <row r="100" spans="1:16" ht="12.75">
      <c r="A100" s="480"/>
      <c r="B100" s="480"/>
      <c r="C100" s="480"/>
      <c r="D100" s="480"/>
      <c r="E100" s="480"/>
      <c r="F100" s="480"/>
      <c r="G100" s="480"/>
      <c r="H100" s="480"/>
      <c r="I100" s="480"/>
      <c r="J100" s="480"/>
      <c r="K100" s="480"/>
      <c r="L100" s="480"/>
      <c r="M100" s="480"/>
      <c r="N100" s="480"/>
      <c r="O100" s="480"/>
      <c r="P100" s="480"/>
    </row>
    <row r="101" spans="1:17" s="1" customFormat="1" ht="13.5" customHeight="1">
      <c r="A101" s="24" t="s">
        <v>476</v>
      </c>
      <c r="B101" s="459" t="s">
        <v>124</v>
      </c>
      <c r="C101" s="459"/>
      <c r="D101" s="459"/>
      <c r="E101" s="459"/>
      <c r="F101" s="460"/>
      <c r="G101" s="25" t="s">
        <v>477</v>
      </c>
      <c r="H101" s="81" t="s">
        <v>126</v>
      </c>
      <c r="I101" s="25" t="s">
        <v>478</v>
      </c>
      <c r="J101" s="81" t="s">
        <v>712</v>
      </c>
      <c r="K101" s="25" t="s">
        <v>482</v>
      </c>
      <c r="L101" s="486" t="s">
        <v>712</v>
      </c>
      <c r="M101" s="486"/>
      <c r="N101" s="105" t="s">
        <v>434</v>
      </c>
      <c r="O101" s="486" t="s">
        <v>761</v>
      </c>
      <c r="P101" s="487"/>
      <c r="Q101"/>
    </row>
    <row r="102" spans="1:17" s="1" customFormat="1" ht="13.5" customHeight="1">
      <c r="A102" s="24" t="s">
        <v>479</v>
      </c>
      <c r="B102" s="427" t="s">
        <v>123</v>
      </c>
      <c r="C102" s="403"/>
      <c r="D102" s="403"/>
      <c r="E102" s="403"/>
      <c r="F102" s="403"/>
      <c r="G102" s="403"/>
      <c r="H102" s="403"/>
      <c r="I102" s="404"/>
      <c r="J102" s="85" t="s">
        <v>435</v>
      </c>
      <c r="K102" s="427" t="s">
        <v>127</v>
      </c>
      <c r="L102" s="403"/>
      <c r="M102" s="403"/>
      <c r="N102" s="403"/>
      <c r="O102" s="403"/>
      <c r="P102" s="404"/>
      <c r="Q102"/>
    </row>
    <row r="103" spans="1:16" ht="12.75">
      <c r="A103" s="480"/>
      <c r="B103" s="480"/>
      <c r="C103" s="480"/>
      <c r="D103" s="480"/>
      <c r="E103" s="480"/>
      <c r="F103" s="480"/>
      <c r="G103" s="480"/>
      <c r="H103" s="480"/>
      <c r="I103" s="480"/>
      <c r="J103" s="480"/>
      <c r="K103" s="480"/>
      <c r="L103" s="480"/>
      <c r="M103" s="480"/>
      <c r="N103" s="480"/>
      <c r="O103" s="480"/>
      <c r="P103" s="480"/>
    </row>
    <row r="104" spans="1:17" s="1" customFormat="1" ht="13.5" customHeight="1">
      <c r="A104" s="24" t="s">
        <v>476</v>
      </c>
      <c r="B104" s="459" t="s">
        <v>125</v>
      </c>
      <c r="C104" s="459"/>
      <c r="D104" s="459"/>
      <c r="E104" s="459"/>
      <c r="F104" s="460"/>
      <c r="G104" s="25" t="s">
        <v>477</v>
      </c>
      <c r="H104" s="81" t="s">
        <v>126</v>
      </c>
      <c r="I104" s="25" t="s">
        <v>478</v>
      </c>
      <c r="J104" s="81" t="s">
        <v>712</v>
      </c>
      <c r="K104" s="25" t="s">
        <v>482</v>
      </c>
      <c r="L104" s="486" t="s">
        <v>712</v>
      </c>
      <c r="M104" s="486"/>
      <c r="N104" s="105" t="s">
        <v>434</v>
      </c>
      <c r="O104" s="486" t="s">
        <v>761</v>
      </c>
      <c r="P104" s="487"/>
      <c r="Q104"/>
    </row>
    <row r="105" spans="1:17" s="1" customFormat="1" ht="13.5" customHeight="1">
      <c r="A105" s="24" t="s">
        <v>479</v>
      </c>
      <c r="B105" s="427" t="s">
        <v>123</v>
      </c>
      <c r="C105" s="403"/>
      <c r="D105" s="403"/>
      <c r="E105" s="403"/>
      <c r="F105" s="403"/>
      <c r="G105" s="403"/>
      <c r="H105" s="403"/>
      <c r="I105" s="404"/>
      <c r="J105" s="85" t="s">
        <v>435</v>
      </c>
      <c r="K105" s="427" t="s">
        <v>127</v>
      </c>
      <c r="L105" s="403"/>
      <c r="M105" s="403"/>
      <c r="N105" s="403"/>
      <c r="O105" s="403"/>
      <c r="P105" s="404"/>
      <c r="Q105"/>
    </row>
    <row r="106" spans="1:16" ht="12.75">
      <c r="A106" s="488"/>
      <c r="B106" s="488"/>
      <c r="C106" s="488"/>
      <c r="D106" s="488"/>
      <c r="E106" s="488"/>
      <c r="F106" s="488"/>
      <c r="G106" s="488"/>
      <c r="H106" s="488"/>
      <c r="I106" s="488"/>
      <c r="J106" s="488"/>
      <c r="K106" s="488"/>
      <c r="L106" s="488"/>
      <c r="M106" s="488"/>
      <c r="N106" s="488"/>
      <c r="O106" s="488"/>
      <c r="P106" s="488"/>
    </row>
    <row r="107" spans="1:19" s="8" customFormat="1" ht="12.75">
      <c r="A107" s="401" t="s">
        <v>198</v>
      </c>
      <c r="B107" s="402"/>
      <c r="C107" s="402"/>
      <c r="D107" s="402"/>
      <c r="E107" s="406"/>
      <c r="F107" s="481"/>
      <c r="G107" s="482"/>
      <c r="H107" s="482"/>
      <c r="I107" s="482"/>
      <c r="J107" s="482"/>
      <c r="K107" s="482"/>
      <c r="L107" s="482"/>
      <c r="M107" s="482"/>
      <c r="N107" s="482"/>
      <c r="O107" s="482"/>
      <c r="P107" s="482"/>
      <c r="Q107"/>
      <c r="R107" s="22"/>
      <c r="S107" s="22"/>
    </row>
    <row r="108" spans="1:17" s="1" customFormat="1" ht="13.5" customHeight="1">
      <c r="A108" s="24" t="s">
        <v>476</v>
      </c>
      <c r="B108" s="459" t="s">
        <v>229</v>
      </c>
      <c r="C108" s="459"/>
      <c r="D108" s="459"/>
      <c r="E108" s="459"/>
      <c r="F108" s="460"/>
      <c r="G108" s="25" t="s">
        <v>477</v>
      </c>
      <c r="H108" s="81">
        <v>41680</v>
      </c>
      <c r="I108" s="25" t="s">
        <v>478</v>
      </c>
      <c r="J108" s="81" t="s">
        <v>712</v>
      </c>
      <c r="K108" s="25" t="s">
        <v>482</v>
      </c>
      <c r="L108" s="486" t="s">
        <v>772</v>
      </c>
      <c r="M108" s="486"/>
      <c r="N108" s="105" t="s">
        <v>434</v>
      </c>
      <c r="O108" s="486" t="s">
        <v>761</v>
      </c>
      <c r="P108" s="487"/>
      <c r="Q108"/>
    </row>
    <row r="109" spans="1:17" s="1" customFormat="1" ht="13.5" customHeight="1">
      <c r="A109" s="24" t="s">
        <v>479</v>
      </c>
      <c r="B109" s="427" t="s">
        <v>230</v>
      </c>
      <c r="C109" s="403"/>
      <c r="D109" s="403"/>
      <c r="E109" s="403"/>
      <c r="F109" s="403"/>
      <c r="G109" s="403"/>
      <c r="H109" s="403"/>
      <c r="I109" s="404"/>
      <c r="J109" s="85" t="s">
        <v>435</v>
      </c>
      <c r="K109" s="427" t="s">
        <v>910</v>
      </c>
      <c r="L109" s="403"/>
      <c r="M109" s="403"/>
      <c r="N109" s="403"/>
      <c r="O109" s="403"/>
      <c r="P109" s="404"/>
      <c r="Q109"/>
    </row>
    <row r="110" spans="1:16" ht="12.75">
      <c r="A110" s="480"/>
      <c r="B110" s="480"/>
      <c r="C110" s="480"/>
      <c r="D110" s="480"/>
      <c r="E110" s="480"/>
      <c r="F110" s="480"/>
      <c r="G110" s="480"/>
      <c r="H110" s="480"/>
      <c r="I110" s="480"/>
      <c r="J110" s="480"/>
      <c r="K110" s="480"/>
      <c r="L110" s="480"/>
      <c r="M110" s="480"/>
      <c r="N110" s="480"/>
      <c r="O110" s="480"/>
      <c r="P110" s="480"/>
    </row>
    <row r="111" spans="1:17" s="1" customFormat="1" ht="13.5" customHeight="1">
      <c r="A111" s="24" t="s">
        <v>476</v>
      </c>
      <c r="B111" s="459" t="s">
        <v>231</v>
      </c>
      <c r="C111" s="459"/>
      <c r="D111" s="459"/>
      <c r="E111" s="459"/>
      <c r="F111" s="460"/>
      <c r="G111" s="25" t="s">
        <v>477</v>
      </c>
      <c r="H111" s="81">
        <v>41061</v>
      </c>
      <c r="I111" s="25" t="s">
        <v>478</v>
      </c>
      <c r="J111" s="81">
        <v>41624</v>
      </c>
      <c r="K111" s="25" t="s">
        <v>482</v>
      </c>
      <c r="L111" s="486" t="s">
        <v>772</v>
      </c>
      <c r="M111" s="486"/>
      <c r="N111" s="105" t="s">
        <v>434</v>
      </c>
      <c r="O111" s="486" t="s">
        <v>718</v>
      </c>
      <c r="P111" s="487"/>
      <c r="Q111"/>
    </row>
    <row r="112" spans="1:17" s="1" customFormat="1" ht="13.5" customHeight="1">
      <c r="A112" s="24" t="s">
        <v>479</v>
      </c>
      <c r="B112" s="427" t="s">
        <v>232</v>
      </c>
      <c r="C112" s="403"/>
      <c r="D112" s="403"/>
      <c r="E112" s="403"/>
      <c r="F112" s="403"/>
      <c r="G112" s="403"/>
      <c r="H112" s="403"/>
      <c r="I112" s="404"/>
      <c r="J112" s="85" t="s">
        <v>435</v>
      </c>
      <c r="K112" s="427" t="s">
        <v>1045</v>
      </c>
      <c r="L112" s="403"/>
      <c r="M112" s="403"/>
      <c r="N112" s="403"/>
      <c r="O112" s="403"/>
      <c r="P112" s="404"/>
      <c r="Q112"/>
    </row>
    <row r="113" spans="1:16" ht="12.75">
      <c r="A113" s="488"/>
      <c r="B113" s="488"/>
      <c r="C113" s="488"/>
      <c r="D113" s="488"/>
      <c r="E113" s="488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</row>
    <row r="114" spans="1:19" s="8" customFormat="1" ht="12.75">
      <c r="A114" s="401" t="s">
        <v>1089</v>
      </c>
      <c r="B114" s="402"/>
      <c r="C114" s="402"/>
      <c r="D114" s="402"/>
      <c r="E114" s="406"/>
      <c r="F114" s="481"/>
      <c r="G114" s="482"/>
      <c r="H114" s="482"/>
      <c r="I114" s="482"/>
      <c r="J114" s="482"/>
      <c r="K114" s="482"/>
      <c r="L114" s="482"/>
      <c r="M114" s="482"/>
      <c r="N114" s="482"/>
      <c r="O114" s="482"/>
      <c r="P114" s="482"/>
      <c r="Q114"/>
      <c r="R114" s="22"/>
      <c r="S114" s="22"/>
    </row>
    <row r="115" spans="1:17" s="1" customFormat="1" ht="13.5" customHeight="1">
      <c r="A115" s="24" t="s">
        <v>476</v>
      </c>
      <c r="B115" s="459" t="s">
        <v>1100</v>
      </c>
      <c r="C115" s="459"/>
      <c r="D115" s="459"/>
      <c r="E115" s="459"/>
      <c r="F115" s="460"/>
      <c r="G115" s="25" t="s">
        <v>477</v>
      </c>
      <c r="H115" s="81" t="s">
        <v>712</v>
      </c>
      <c r="I115" s="25" t="s">
        <v>478</v>
      </c>
      <c r="J115" s="81" t="s">
        <v>712</v>
      </c>
      <c r="K115" s="25" t="s">
        <v>482</v>
      </c>
      <c r="L115" s="486" t="s">
        <v>712</v>
      </c>
      <c r="M115" s="486"/>
      <c r="N115" s="105" t="s">
        <v>434</v>
      </c>
      <c r="O115" s="486" t="s">
        <v>712</v>
      </c>
      <c r="P115" s="487"/>
      <c r="Q115"/>
    </row>
    <row r="116" spans="1:17" s="1" customFormat="1" ht="13.5" customHeight="1">
      <c r="A116" s="24" t="s">
        <v>479</v>
      </c>
      <c r="B116" s="427" t="s">
        <v>1101</v>
      </c>
      <c r="C116" s="403"/>
      <c r="D116" s="403"/>
      <c r="E116" s="403"/>
      <c r="F116" s="403"/>
      <c r="G116" s="403"/>
      <c r="H116" s="403"/>
      <c r="I116" s="404"/>
      <c r="J116" s="85" t="s">
        <v>435</v>
      </c>
      <c r="K116" s="427" t="s">
        <v>712</v>
      </c>
      <c r="L116" s="403"/>
      <c r="M116" s="403"/>
      <c r="N116" s="403"/>
      <c r="O116" s="403"/>
      <c r="P116" s="404"/>
      <c r="Q116"/>
    </row>
    <row r="117" spans="1:16" ht="12.75">
      <c r="A117" s="480"/>
      <c r="B117" s="480"/>
      <c r="C117" s="480"/>
      <c r="D117" s="480"/>
      <c r="E117" s="480"/>
      <c r="F117" s="480"/>
      <c r="G117" s="480"/>
      <c r="H117" s="480"/>
      <c r="I117" s="480"/>
      <c r="J117" s="480"/>
      <c r="K117" s="480"/>
      <c r="L117" s="480"/>
      <c r="M117" s="480"/>
      <c r="N117" s="480"/>
      <c r="O117" s="480"/>
      <c r="P117" s="480"/>
    </row>
    <row r="118" spans="1:17" s="1" customFormat="1" ht="13.5" customHeight="1">
      <c r="A118" s="24" t="s">
        <v>476</v>
      </c>
      <c r="B118" s="459" t="s">
        <v>1102</v>
      </c>
      <c r="C118" s="459"/>
      <c r="D118" s="459"/>
      <c r="E118" s="459"/>
      <c r="F118" s="460"/>
      <c r="G118" s="25" t="s">
        <v>477</v>
      </c>
      <c r="H118" s="81" t="s">
        <v>712</v>
      </c>
      <c r="I118" s="25" t="s">
        <v>478</v>
      </c>
      <c r="J118" s="81" t="s">
        <v>712</v>
      </c>
      <c r="K118" s="25" t="s">
        <v>482</v>
      </c>
      <c r="L118" s="486" t="s">
        <v>712</v>
      </c>
      <c r="M118" s="486"/>
      <c r="N118" s="105" t="s">
        <v>434</v>
      </c>
      <c r="O118" s="486" t="s">
        <v>712</v>
      </c>
      <c r="P118" s="487"/>
      <c r="Q118"/>
    </row>
    <row r="119" spans="1:17" s="1" customFormat="1" ht="13.5" customHeight="1">
      <c r="A119" s="24" t="s">
        <v>479</v>
      </c>
      <c r="B119" s="427" t="s">
        <v>1103</v>
      </c>
      <c r="C119" s="403"/>
      <c r="D119" s="403"/>
      <c r="E119" s="403"/>
      <c r="F119" s="403"/>
      <c r="G119" s="403"/>
      <c r="H119" s="403"/>
      <c r="I119" s="404"/>
      <c r="J119" s="85" t="s">
        <v>435</v>
      </c>
      <c r="K119" s="427" t="s">
        <v>712</v>
      </c>
      <c r="L119" s="403"/>
      <c r="M119" s="403"/>
      <c r="N119" s="403"/>
      <c r="O119" s="403"/>
      <c r="P119" s="404"/>
      <c r="Q119"/>
    </row>
    <row r="120" spans="1:16" ht="12.75">
      <c r="A120" s="488"/>
      <c r="B120" s="488"/>
      <c r="C120" s="488"/>
      <c r="D120" s="488"/>
      <c r="E120" s="488"/>
      <c r="F120" s="488"/>
      <c r="G120" s="488"/>
      <c r="H120" s="488"/>
      <c r="I120" s="488"/>
      <c r="J120" s="488"/>
      <c r="K120" s="488"/>
      <c r="L120" s="488"/>
      <c r="M120" s="488"/>
      <c r="N120" s="488"/>
      <c r="O120" s="488"/>
      <c r="P120" s="488"/>
    </row>
    <row r="121" spans="1:19" s="8" customFormat="1" ht="12.75">
      <c r="A121" s="401" t="s">
        <v>578</v>
      </c>
      <c r="B121" s="402"/>
      <c r="C121" s="402"/>
      <c r="D121" s="402"/>
      <c r="E121" s="406"/>
      <c r="F121" s="481"/>
      <c r="G121" s="482"/>
      <c r="H121" s="482"/>
      <c r="I121" s="482"/>
      <c r="J121" s="482"/>
      <c r="K121" s="482"/>
      <c r="L121" s="482"/>
      <c r="M121" s="482"/>
      <c r="N121" s="482"/>
      <c r="O121" s="482"/>
      <c r="P121" s="482"/>
      <c r="Q121"/>
      <c r="R121" s="22"/>
      <c r="S121" s="22"/>
    </row>
    <row r="122" spans="1:17" s="1" customFormat="1" ht="13.5" customHeight="1">
      <c r="A122" s="24" t="s">
        <v>476</v>
      </c>
      <c r="B122" s="459" t="s">
        <v>1027</v>
      </c>
      <c r="C122" s="459"/>
      <c r="D122" s="459"/>
      <c r="E122" s="459"/>
      <c r="F122" s="460"/>
      <c r="G122" s="25" t="s">
        <v>477</v>
      </c>
      <c r="H122" s="81">
        <v>41640</v>
      </c>
      <c r="I122" s="25" t="s">
        <v>478</v>
      </c>
      <c r="J122" s="81">
        <v>42004</v>
      </c>
      <c r="K122" s="25" t="s">
        <v>482</v>
      </c>
      <c r="L122" s="486" t="s">
        <v>772</v>
      </c>
      <c r="M122" s="486"/>
      <c r="N122" s="105" t="s">
        <v>434</v>
      </c>
      <c r="O122" s="486" t="s">
        <v>761</v>
      </c>
      <c r="P122" s="487"/>
      <c r="Q122"/>
    </row>
    <row r="123" spans="1:17" s="1" customFormat="1" ht="13.5" customHeight="1">
      <c r="A123" s="24" t="s">
        <v>479</v>
      </c>
      <c r="B123" s="427" t="s">
        <v>151</v>
      </c>
      <c r="C123" s="403"/>
      <c r="D123" s="403"/>
      <c r="E123" s="403"/>
      <c r="F123" s="403"/>
      <c r="G123" s="403"/>
      <c r="H123" s="403"/>
      <c r="I123" s="404"/>
      <c r="J123" s="85" t="s">
        <v>435</v>
      </c>
      <c r="K123" s="427" t="s">
        <v>910</v>
      </c>
      <c r="L123" s="403"/>
      <c r="M123" s="403"/>
      <c r="N123" s="403"/>
      <c r="O123" s="403"/>
      <c r="P123" s="404"/>
      <c r="Q123"/>
    </row>
    <row r="124" spans="1:16" ht="12.75">
      <c r="A124" s="488"/>
      <c r="B124" s="488"/>
      <c r="C124" s="488"/>
      <c r="D124" s="488"/>
      <c r="E124" s="488"/>
      <c r="F124" s="488"/>
      <c r="G124" s="488"/>
      <c r="H124" s="488"/>
      <c r="I124" s="488"/>
      <c r="J124" s="488"/>
      <c r="K124" s="488"/>
      <c r="L124" s="488"/>
      <c r="M124" s="488"/>
      <c r="N124" s="488"/>
      <c r="O124" s="488"/>
      <c r="P124" s="488"/>
    </row>
    <row r="125" spans="1:19" s="8" customFormat="1" ht="12.75">
      <c r="A125" s="401" t="s">
        <v>1104</v>
      </c>
      <c r="B125" s="402"/>
      <c r="C125" s="402"/>
      <c r="D125" s="402"/>
      <c r="E125" s="406"/>
      <c r="F125" s="481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/>
      <c r="R125" s="22"/>
      <c r="S125" s="22"/>
    </row>
    <row r="126" spans="1:17" s="1" customFormat="1" ht="13.5" customHeight="1">
      <c r="A126" s="24" t="s">
        <v>476</v>
      </c>
      <c r="B126" s="459" t="s">
        <v>1109</v>
      </c>
      <c r="C126" s="459"/>
      <c r="D126" s="459"/>
      <c r="E126" s="459"/>
      <c r="F126" s="460"/>
      <c r="G126" s="25" t="s">
        <v>477</v>
      </c>
      <c r="H126" s="81">
        <v>41574</v>
      </c>
      <c r="I126" s="25" t="s">
        <v>478</v>
      </c>
      <c r="J126" s="81">
        <v>41740</v>
      </c>
      <c r="K126" s="25" t="s">
        <v>482</v>
      </c>
      <c r="L126" s="486" t="s">
        <v>712</v>
      </c>
      <c r="M126" s="486"/>
      <c r="N126" s="105" t="s">
        <v>434</v>
      </c>
      <c r="O126" s="486" t="s">
        <v>718</v>
      </c>
      <c r="P126" s="487"/>
      <c r="Q126"/>
    </row>
    <row r="127" spans="1:17" s="1" customFormat="1" ht="13.5" customHeight="1">
      <c r="A127" s="24" t="s">
        <v>479</v>
      </c>
      <c r="B127" s="427" t="s">
        <v>458</v>
      </c>
      <c r="C127" s="403"/>
      <c r="D127" s="403"/>
      <c r="E127" s="403"/>
      <c r="F127" s="403"/>
      <c r="G127" s="403"/>
      <c r="H127" s="403"/>
      <c r="I127" s="404"/>
      <c r="J127" s="85" t="s">
        <v>435</v>
      </c>
      <c r="K127" s="427" t="s">
        <v>458</v>
      </c>
      <c r="L127" s="403"/>
      <c r="M127" s="403"/>
      <c r="N127" s="403"/>
      <c r="O127" s="403"/>
      <c r="P127" s="404"/>
      <c r="Q127"/>
    </row>
    <row r="128" spans="1:16" ht="12.75">
      <c r="A128" s="480"/>
      <c r="B128" s="480"/>
      <c r="C128" s="480"/>
      <c r="D128" s="480"/>
      <c r="E128" s="480"/>
      <c r="F128" s="480"/>
      <c r="G128" s="480"/>
      <c r="H128" s="480"/>
      <c r="I128" s="480"/>
      <c r="J128" s="480"/>
      <c r="K128" s="480"/>
      <c r="L128" s="480"/>
      <c r="M128" s="480"/>
      <c r="N128" s="480"/>
      <c r="O128" s="480"/>
      <c r="P128" s="480"/>
    </row>
    <row r="129" spans="1:17" s="1" customFormat="1" ht="13.5" customHeight="1">
      <c r="A129" s="24" t="s">
        <v>476</v>
      </c>
      <c r="B129" s="459" t="s">
        <v>1110</v>
      </c>
      <c r="C129" s="459"/>
      <c r="D129" s="459"/>
      <c r="E129" s="459"/>
      <c r="F129" s="460"/>
      <c r="G129" s="25" t="s">
        <v>477</v>
      </c>
      <c r="H129" s="81">
        <v>41574</v>
      </c>
      <c r="I129" s="25" t="s">
        <v>478</v>
      </c>
      <c r="J129" s="81">
        <v>41740</v>
      </c>
      <c r="K129" s="25" t="s">
        <v>482</v>
      </c>
      <c r="L129" s="486" t="s">
        <v>712</v>
      </c>
      <c r="M129" s="486"/>
      <c r="N129" s="105" t="s">
        <v>434</v>
      </c>
      <c r="O129" s="486" t="s">
        <v>718</v>
      </c>
      <c r="P129" s="487"/>
      <c r="Q129"/>
    </row>
    <row r="130" spans="1:17" s="1" customFormat="1" ht="13.5" customHeight="1">
      <c r="A130" s="24" t="s">
        <v>479</v>
      </c>
      <c r="B130" s="427" t="s">
        <v>458</v>
      </c>
      <c r="C130" s="403"/>
      <c r="D130" s="403"/>
      <c r="E130" s="403"/>
      <c r="F130" s="403"/>
      <c r="G130" s="403"/>
      <c r="H130" s="403"/>
      <c r="I130" s="404"/>
      <c r="J130" s="85" t="s">
        <v>435</v>
      </c>
      <c r="K130" s="427" t="s">
        <v>458</v>
      </c>
      <c r="L130" s="403"/>
      <c r="M130" s="403"/>
      <c r="N130" s="403"/>
      <c r="O130" s="403"/>
      <c r="P130" s="404"/>
      <c r="Q130"/>
    </row>
    <row r="131" spans="1:16" ht="12.75">
      <c r="A131" s="480"/>
      <c r="B131" s="480"/>
      <c r="C131" s="480"/>
      <c r="D131" s="480"/>
      <c r="E131" s="480"/>
      <c r="F131" s="480"/>
      <c r="G131" s="480"/>
      <c r="H131" s="480"/>
      <c r="I131" s="480"/>
      <c r="J131" s="480"/>
      <c r="K131" s="480"/>
      <c r="L131" s="480"/>
      <c r="M131" s="480"/>
      <c r="N131" s="480"/>
      <c r="O131" s="480"/>
      <c r="P131" s="480"/>
    </row>
    <row r="132" spans="1:17" s="1" customFormat="1" ht="13.5" customHeight="1">
      <c r="A132" s="24" t="s">
        <v>476</v>
      </c>
      <c r="B132" s="459" t="s">
        <v>1111</v>
      </c>
      <c r="C132" s="459"/>
      <c r="D132" s="459"/>
      <c r="E132" s="459"/>
      <c r="F132" s="460"/>
      <c r="G132" s="25" t="s">
        <v>477</v>
      </c>
      <c r="H132" s="81">
        <v>41574</v>
      </c>
      <c r="I132" s="25" t="s">
        <v>478</v>
      </c>
      <c r="J132" s="81">
        <v>41631</v>
      </c>
      <c r="K132" s="25" t="s">
        <v>482</v>
      </c>
      <c r="L132" s="486" t="s">
        <v>712</v>
      </c>
      <c r="M132" s="486"/>
      <c r="N132" s="105" t="s">
        <v>434</v>
      </c>
      <c r="O132" s="486" t="s">
        <v>718</v>
      </c>
      <c r="P132" s="487"/>
      <c r="Q132"/>
    </row>
    <row r="133" spans="1:17" s="1" customFormat="1" ht="13.5" customHeight="1">
      <c r="A133" s="24" t="s">
        <v>479</v>
      </c>
      <c r="B133" s="427" t="s">
        <v>458</v>
      </c>
      <c r="C133" s="403"/>
      <c r="D133" s="403"/>
      <c r="E133" s="403"/>
      <c r="F133" s="403"/>
      <c r="G133" s="403"/>
      <c r="H133" s="403"/>
      <c r="I133" s="404"/>
      <c r="J133" s="85" t="s">
        <v>435</v>
      </c>
      <c r="K133" s="427" t="s">
        <v>458</v>
      </c>
      <c r="L133" s="403"/>
      <c r="M133" s="403"/>
      <c r="N133" s="403"/>
      <c r="O133" s="403"/>
      <c r="P133" s="404"/>
      <c r="Q133"/>
    </row>
    <row r="134" spans="1:16" ht="12.75">
      <c r="A134" s="488"/>
      <c r="B134" s="488"/>
      <c r="C134" s="488"/>
      <c r="D134" s="488"/>
      <c r="E134" s="488"/>
      <c r="F134" s="488"/>
      <c r="G134" s="488"/>
      <c r="H134" s="488"/>
      <c r="I134" s="488"/>
      <c r="J134" s="488"/>
      <c r="K134" s="488"/>
      <c r="L134" s="488"/>
      <c r="M134" s="488"/>
      <c r="N134" s="488"/>
      <c r="O134" s="488"/>
      <c r="P134" s="488"/>
    </row>
    <row r="135" spans="1:19" s="8" customFormat="1" ht="12.75">
      <c r="A135" s="401" t="s">
        <v>579</v>
      </c>
      <c r="B135" s="402"/>
      <c r="C135" s="402"/>
      <c r="D135" s="402"/>
      <c r="E135" s="406"/>
      <c r="F135" s="481"/>
      <c r="G135" s="482"/>
      <c r="H135" s="482"/>
      <c r="I135" s="482"/>
      <c r="J135" s="482"/>
      <c r="K135" s="482"/>
      <c r="L135" s="482"/>
      <c r="M135" s="482"/>
      <c r="N135" s="482"/>
      <c r="O135" s="482"/>
      <c r="P135" s="482"/>
      <c r="Q135"/>
      <c r="R135" s="22"/>
      <c r="S135" s="22"/>
    </row>
    <row r="136" spans="1:17" s="1" customFormat="1" ht="13.5" customHeight="1">
      <c r="A136" s="24" t="s">
        <v>476</v>
      </c>
      <c r="B136" s="459" t="s">
        <v>4</v>
      </c>
      <c r="C136" s="459"/>
      <c r="D136" s="459"/>
      <c r="E136" s="459"/>
      <c r="F136" s="460"/>
      <c r="G136" s="25" t="s">
        <v>477</v>
      </c>
      <c r="H136" s="81">
        <v>41576</v>
      </c>
      <c r="I136" s="25" t="s">
        <v>478</v>
      </c>
      <c r="J136" s="81">
        <v>41754</v>
      </c>
      <c r="K136" s="25" t="s">
        <v>482</v>
      </c>
      <c r="L136" s="486" t="s">
        <v>772</v>
      </c>
      <c r="M136" s="486"/>
      <c r="N136" s="105" t="s">
        <v>434</v>
      </c>
      <c r="O136" s="486" t="s">
        <v>712</v>
      </c>
      <c r="P136" s="487"/>
      <c r="Q136"/>
    </row>
    <row r="137" spans="1:17" s="1" customFormat="1" ht="13.5" customHeight="1">
      <c r="A137" s="24" t="s">
        <v>479</v>
      </c>
      <c r="B137" s="427" t="s">
        <v>5</v>
      </c>
      <c r="C137" s="403"/>
      <c r="D137" s="403"/>
      <c r="E137" s="403"/>
      <c r="F137" s="403"/>
      <c r="G137" s="403"/>
      <c r="H137" s="403"/>
      <c r="I137" s="404"/>
      <c r="J137" s="85" t="s">
        <v>435</v>
      </c>
      <c r="K137" s="427" t="s">
        <v>458</v>
      </c>
      <c r="L137" s="403"/>
      <c r="M137" s="403"/>
      <c r="N137" s="403"/>
      <c r="O137" s="403"/>
      <c r="P137" s="404"/>
      <c r="Q137"/>
    </row>
    <row r="138" spans="1:16" ht="12.75">
      <c r="A138" s="480"/>
      <c r="B138" s="480"/>
      <c r="C138" s="480"/>
      <c r="D138" s="480"/>
      <c r="E138" s="480"/>
      <c r="F138" s="480"/>
      <c r="G138" s="480"/>
      <c r="H138" s="480"/>
      <c r="I138" s="480"/>
      <c r="J138" s="480"/>
      <c r="K138" s="480"/>
      <c r="L138" s="480"/>
      <c r="M138" s="480"/>
      <c r="N138" s="480"/>
      <c r="O138" s="480"/>
      <c r="P138" s="480"/>
    </row>
    <row r="139" spans="1:19" s="8" customFormat="1" ht="12.75">
      <c r="A139" s="401" t="s">
        <v>6</v>
      </c>
      <c r="B139" s="402"/>
      <c r="C139" s="402"/>
      <c r="D139" s="402"/>
      <c r="E139" s="406"/>
      <c r="F139" s="481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/>
      <c r="R139" s="22"/>
      <c r="S139" s="22"/>
    </row>
    <row r="140" spans="1:17" s="1" customFormat="1" ht="13.5" customHeight="1">
      <c r="A140" s="24" t="s">
        <v>476</v>
      </c>
      <c r="B140" s="459" t="s">
        <v>13</v>
      </c>
      <c r="C140" s="459"/>
      <c r="D140" s="459"/>
      <c r="E140" s="459"/>
      <c r="F140" s="460"/>
      <c r="G140" s="25" t="s">
        <v>477</v>
      </c>
      <c r="H140" s="81">
        <v>41577</v>
      </c>
      <c r="I140" s="25" t="s">
        <v>478</v>
      </c>
      <c r="J140" s="81">
        <v>42307</v>
      </c>
      <c r="K140" s="25" t="s">
        <v>482</v>
      </c>
      <c r="L140" s="486" t="s">
        <v>760</v>
      </c>
      <c r="M140" s="486"/>
      <c r="N140" s="105" t="s">
        <v>434</v>
      </c>
      <c r="O140" s="486" t="s">
        <v>761</v>
      </c>
      <c r="P140" s="487"/>
      <c r="Q140"/>
    </row>
    <row r="141" spans="1:17" s="1" customFormat="1" ht="13.5" customHeight="1">
      <c r="A141" s="24" t="s">
        <v>479</v>
      </c>
      <c r="B141" s="427" t="s">
        <v>14</v>
      </c>
      <c r="C141" s="403"/>
      <c r="D141" s="403"/>
      <c r="E141" s="403"/>
      <c r="F141" s="403"/>
      <c r="G141" s="403"/>
      <c r="H141" s="403"/>
      <c r="I141" s="404"/>
      <c r="J141" s="85" t="s">
        <v>435</v>
      </c>
      <c r="K141" s="427" t="s">
        <v>1045</v>
      </c>
      <c r="L141" s="403"/>
      <c r="M141" s="403"/>
      <c r="N141" s="403"/>
      <c r="O141" s="403"/>
      <c r="P141" s="404"/>
      <c r="Q141"/>
    </row>
    <row r="142" spans="1:16" ht="12.75">
      <c r="A142" s="480"/>
      <c r="B142" s="480"/>
      <c r="C142" s="480"/>
      <c r="D142" s="480"/>
      <c r="E142" s="480"/>
      <c r="F142" s="480"/>
      <c r="G142" s="480"/>
      <c r="H142" s="480"/>
      <c r="I142" s="480"/>
      <c r="J142" s="480"/>
      <c r="K142" s="480"/>
      <c r="L142" s="480"/>
      <c r="M142" s="480"/>
      <c r="N142" s="480"/>
      <c r="O142" s="480"/>
      <c r="P142" s="480"/>
    </row>
    <row r="143" spans="1:17" s="1" customFormat="1" ht="13.5" customHeight="1">
      <c r="A143" s="24" t="s">
        <v>476</v>
      </c>
      <c r="B143" s="459" t="s">
        <v>15</v>
      </c>
      <c r="C143" s="459"/>
      <c r="D143" s="459"/>
      <c r="E143" s="459"/>
      <c r="F143" s="460"/>
      <c r="G143" s="25" t="s">
        <v>477</v>
      </c>
      <c r="H143" s="81">
        <v>41577</v>
      </c>
      <c r="I143" s="25" t="s">
        <v>478</v>
      </c>
      <c r="J143" s="81">
        <v>41761</v>
      </c>
      <c r="K143" s="25" t="s">
        <v>482</v>
      </c>
      <c r="L143" s="486" t="s">
        <v>760</v>
      </c>
      <c r="M143" s="486"/>
      <c r="N143" s="105" t="s">
        <v>434</v>
      </c>
      <c r="O143" s="486" t="s">
        <v>718</v>
      </c>
      <c r="P143" s="487"/>
      <c r="Q143"/>
    </row>
    <row r="144" spans="1:17" s="1" customFormat="1" ht="13.5" customHeight="1">
      <c r="A144" s="24" t="s">
        <v>479</v>
      </c>
      <c r="B144" s="427" t="s">
        <v>14</v>
      </c>
      <c r="C144" s="403"/>
      <c r="D144" s="403"/>
      <c r="E144" s="403"/>
      <c r="F144" s="403"/>
      <c r="G144" s="403"/>
      <c r="H144" s="403"/>
      <c r="I144" s="404"/>
      <c r="J144" s="85" t="s">
        <v>435</v>
      </c>
      <c r="K144" s="427" t="s">
        <v>1045</v>
      </c>
      <c r="L144" s="403"/>
      <c r="M144" s="403"/>
      <c r="N144" s="403"/>
      <c r="O144" s="403"/>
      <c r="P144" s="404"/>
      <c r="Q144"/>
    </row>
    <row r="145" spans="1:16" ht="12.75">
      <c r="A145" s="480"/>
      <c r="B145" s="480"/>
      <c r="C145" s="480"/>
      <c r="D145" s="480"/>
      <c r="E145" s="480"/>
      <c r="F145" s="480"/>
      <c r="G145" s="480"/>
      <c r="H145" s="480"/>
      <c r="I145" s="480"/>
      <c r="J145" s="480"/>
      <c r="K145" s="480"/>
      <c r="L145" s="480"/>
      <c r="M145" s="480"/>
      <c r="N145" s="480"/>
      <c r="O145" s="480"/>
      <c r="P145" s="480"/>
    </row>
    <row r="146" spans="1:17" s="1" customFormat="1" ht="13.5" customHeight="1">
      <c r="A146" s="24" t="s">
        <v>476</v>
      </c>
      <c r="B146" s="459" t="s">
        <v>16</v>
      </c>
      <c r="C146" s="459"/>
      <c r="D146" s="459"/>
      <c r="E146" s="459"/>
      <c r="F146" s="460"/>
      <c r="G146" s="25" t="s">
        <v>477</v>
      </c>
      <c r="H146" s="81">
        <v>41575</v>
      </c>
      <c r="I146" s="25" t="s">
        <v>478</v>
      </c>
      <c r="J146" s="81">
        <v>41754</v>
      </c>
      <c r="K146" s="25" t="s">
        <v>482</v>
      </c>
      <c r="L146" s="486" t="s">
        <v>760</v>
      </c>
      <c r="M146" s="486"/>
      <c r="N146" s="105" t="s">
        <v>434</v>
      </c>
      <c r="O146" s="486" t="s">
        <v>718</v>
      </c>
      <c r="P146" s="487"/>
      <c r="Q146"/>
    </row>
    <row r="147" spans="1:17" s="1" customFormat="1" ht="13.5" customHeight="1">
      <c r="A147" s="24" t="s">
        <v>479</v>
      </c>
      <c r="B147" s="427" t="s">
        <v>17</v>
      </c>
      <c r="C147" s="403"/>
      <c r="D147" s="403"/>
      <c r="E147" s="403"/>
      <c r="F147" s="403"/>
      <c r="G147" s="403"/>
      <c r="H147" s="403"/>
      <c r="I147" s="404"/>
      <c r="J147" s="85" t="s">
        <v>435</v>
      </c>
      <c r="K147" s="427" t="s">
        <v>458</v>
      </c>
      <c r="L147" s="403"/>
      <c r="M147" s="403"/>
      <c r="N147" s="403"/>
      <c r="O147" s="403"/>
      <c r="P147" s="404"/>
      <c r="Q147"/>
    </row>
    <row r="148" spans="1:16" ht="12.75">
      <c r="A148" s="480"/>
      <c r="B148" s="480"/>
      <c r="C148" s="480"/>
      <c r="D148" s="480"/>
      <c r="E148" s="480"/>
      <c r="F148" s="480"/>
      <c r="G148" s="480"/>
      <c r="H148" s="480"/>
      <c r="I148" s="480"/>
      <c r="J148" s="480"/>
      <c r="K148" s="480"/>
      <c r="L148" s="480"/>
      <c r="M148" s="480"/>
      <c r="N148" s="480"/>
      <c r="O148" s="480"/>
      <c r="P148" s="480"/>
    </row>
    <row r="149" spans="1:17" s="1" customFormat="1" ht="13.5" customHeight="1">
      <c r="A149" s="24" t="s">
        <v>476</v>
      </c>
      <c r="B149" s="459" t="s">
        <v>18</v>
      </c>
      <c r="C149" s="459"/>
      <c r="D149" s="459"/>
      <c r="E149" s="459"/>
      <c r="F149" s="460"/>
      <c r="G149" s="25" t="s">
        <v>477</v>
      </c>
      <c r="H149" s="81">
        <v>41575</v>
      </c>
      <c r="I149" s="25" t="s">
        <v>478</v>
      </c>
      <c r="J149" s="81">
        <v>41754</v>
      </c>
      <c r="K149" s="25" t="s">
        <v>482</v>
      </c>
      <c r="L149" s="486" t="s">
        <v>760</v>
      </c>
      <c r="M149" s="486"/>
      <c r="N149" s="105" t="s">
        <v>434</v>
      </c>
      <c r="O149" s="486" t="s">
        <v>718</v>
      </c>
      <c r="P149" s="487"/>
      <c r="Q149"/>
    </row>
    <row r="150" spans="1:17" s="1" customFormat="1" ht="13.5" customHeight="1">
      <c r="A150" s="24" t="s">
        <v>479</v>
      </c>
      <c r="B150" s="427" t="s">
        <v>17</v>
      </c>
      <c r="C150" s="403"/>
      <c r="D150" s="403"/>
      <c r="E150" s="403"/>
      <c r="F150" s="403"/>
      <c r="G150" s="403"/>
      <c r="H150" s="403"/>
      <c r="I150" s="404"/>
      <c r="J150" s="85" t="s">
        <v>435</v>
      </c>
      <c r="K150" s="427" t="s">
        <v>458</v>
      </c>
      <c r="L150" s="403"/>
      <c r="M150" s="403"/>
      <c r="N150" s="403"/>
      <c r="O150" s="403"/>
      <c r="P150" s="404"/>
      <c r="Q150"/>
    </row>
    <row r="151" spans="1:16" ht="12.75">
      <c r="A151" s="488"/>
      <c r="B151" s="488"/>
      <c r="C151" s="488"/>
      <c r="D151" s="488"/>
      <c r="E151" s="488"/>
      <c r="F151" s="488"/>
      <c r="G151" s="488"/>
      <c r="H151" s="488"/>
      <c r="I151" s="488"/>
      <c r="J151" s="488"/>
      <c r="K151" s="488"/>
      <c r="L151" s="488"/>
      <c r="M151" s="488"/>
      <c r="N151" s="488"/>
      <c r="O151" s="488"/>
      <c r="P151" s="488"/>
    </row>
    <row r="152" spans="1:19" s="8" customFormat="1" ht="12.75">
      <c r="A152" s="401" t="s">
        <v>20</v>
      </c>
      <c r="B152" s="402"/>
      <c r="C152" s="402"/>
      <c r="D152" s="402"/>
      <c r="E152" s="406"/>
      <c r="F152" s="481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/>
      <c r="R152" s="22"/>
      <c r="S152" s="22"/>
    </row>
    <row r="153" spans="1:17" s="1" customFormat="1" ht="13.5" customHeight="1">
      <c r="A153" s="24" t="s">
        <v>476</v>
      </c>
      <c r="B153" s="459" t="s">
        <v>25</v>
      </c>
      <c r="C153" s="459"/>
      <c r="D153" s="459"/>
      <c r="E153" s="459"/>
      <c r="F153" s="460"/>
      <c r="G153" s="25" t="s">
        <v>477</v>
      </c>
      <c r="H153" s="81">
        <v>41576</v>
      </c>
      <c r="I153" s="25" t="s">
        <v>478</v>
      </c>
      <c r="J153" s="81">
        <v>41684</v>
      </c>
      <c r="K153" s="25" t="s">
        <v>482</v>
      </c>
      <c r="L153" s="486" t="s">
        <v>835</v>
      </c>
      <c r="M153" s="486"/>
      <c r="N153" s="105" t="s">
        <v>434</v>
      </c>
      <c r="O153" s="486" t="s">
        <v>712</v>
      </c>
      <c r="P153" s="487"/>
      <c r="Q153"/>
    </row>
    <row r="154" spans="1:17" s="1" customFormat="1" ht="13.5" customHeight="1">
      <c r="A154" s="24" t="s">
        <v>479</v>
      </c>
      <c r="B154" s="427" t="s">
        <v>5</v>
      </c>
      <c r="C154" s="403"/>
      <c r="D154" s="403"/>
      <c r="E154" s="403"/>
      <c r="F154" s="403"/>
      <c r="G154" s="403"/>
      <c r="H154" s="403"/>
      <c r="I154" s="404"/>
      <c r="J154" s="85" t="s">
        <v>435</v>
      </c>
      <c r="K154" s="427" t="s">
        <v>458</v>
      </c>
      <c r="L154" s="403"/>
      <c r="M154" s="403"/>
      <c r="N154" s="403"/>
      <c r="O154" s="403"/>
      <c r="P154" s="404"/>
      <c r="Q154"/>
    </row>
    <row r="155" spans="1:16" ht="12.75">
      <c r="A155" s="480"/>
      <c r="B155" s="480"/>
      <c r="C155" s="480"/>
      <c r="D155" s="480"/>
      <c r="E155" s="480"/>
      <c r="F155" s="480"/>
      <c r="G155" s="480"/>
      <c r="H155" s="480"/>
      <c r="I155" s="480"/>
      <c r="J155" s="480"/>
      <c r="K155" s="480"/>
      <c r="L155" s="480"/>
      <c r="M155" s="480"/>
      <c r="N155" s="480"/>
      <c r="O155" s="480"/>
      <c r="P155" s="480"/>
    </row>
    <row r="156" spans="1:17" s="1" customFormat="1" ht="13.5" customHeight="1">
      <c r="A156" s="24" t="s">
        <v>476</v>
      </c>
      <c r="B156" s="459" t="s">
        <v>26</v>
      </c>
      <c r="C156" s="459"/>
      <c r="D156" s="459"/>
      <c r="E156" s="459"/>
      <c r="F156" s="460"/>
      <c r="G156" s="25" t="s">
        <v>477</v>
      </c>
      <c r="H156" s="81">
        <v>41576</v>
      </c>
      <c r="I156" s="25" t="s">
        <v>478</v>
      </c>
      <c r="J156" s="81">
        <v>41684</v>
      </c>
      <c r="K156" s="25" t="s">
        <v>482</v>
      </c>
      <c r="L156" s="486" t="s">
        <v>835</v>
      </c>
      <c r="M156" s="486"/>
      <c r="N156" s="105" t="s">
        <v>434</v>
      </c>
      <c r="O156" s="486" t="s">
        <v>712</v>
      </c>
      <c r="P156" s="487"/>
      <c r="Q156"/>
    </row>
    <row r="157" spans="1:17" s="1" customFormat="1" ht="13.5" customHeight="1">
      <c r="A157" s="24" t="s">
        <v>479</v>
      </c>
      <c r="B157" s="427" t="s">
        <v>5</v>
      </c>
      <c r="C157" s="403"/>
      <c r="D157" s="403"/>
      <c r="E157" s="403"/>
      <c r="F157" s="403"/>
      <c r="G157" s="403"/>
      <c r="H157" s="403"/>
      <c r="I157" s="404"/>
      <c r="J157" s="85" t="s">
        <v>435</v>
      </c>
      <c r="K157" s="427" t="s">
        <v>458</v>
      </c>
      <c r="L157" s="403"/>
      <c r="M157" s="403"/>
      <c r="N157" s="403"/>
      <c r="O157" s="403"/>
      <c r="P157" s="404"/>
      <c r="Q157"/>
    </row>
    <row r="158" spans="1:16" ht="12.75">
      <c r="A158" s="488"/>
      <c r="B158" s="488"/>
      <c r="C158" s="488"/>
      <c r="D158" s="488"/>
      <c r="E158" s="488"/>
      <c r="F158" s="488"/>
      <c r="G158" s="488"/>
      <c r="H158" s="488"/>
      <c r="I158" s="488"/>
      <c r="J158" s="488"/>
      <c r="K158" s="488"/>
      <c r="L158" s="488"/>
      <c r="M158" s="488"/>
      <c r="N158" s="488"/>
      <c r="O158" s="488"/>
      <c r="P158" s="488"/>
    </row>
    <row r="159" spans="1:19" s="8" customFormat="1" ht="12.75">
      <c r="A159" s="401" t="s">
        <v>28</v>
      </c>
      <c r="B159" s="402"/>
      <c r="C159" s="402"/>
      <c r="D159" s="402"/>
      <c r="E159" s="406"/>
      <c r="F159" s="481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/>
      <c r="R159" s="22"/>
      <c r="S159" s="22"/>
    </row>
    <row r="160" spans="1:17" s="1" customFormat="1" ht="13.5" customHeight="1">
      <c r="A160" s="24" t="s">
        <v>476</v>
      </c>
      <c r="B160" s="459" t="s">
        <v>47</v>
      </c>
      <c r="C160" s="459"/>
      <c r="D160" s="459"/>
      <c r="E160" s="459"/>
      <c r="F160" s="460"/>
      <c r="G160" s="25" t="s">
        <v>477</v>
      </c>
      <c r="H160" s="81">
        <v>41563</v>
      </c>
      <c r="I160" s="25" t="s">
        <v>478</v>
      </c>
      <c r="J160" s="81" t="s">
        <v>712</v>
      </c>
      <c r="K160" s="25" t="s">
        <v>482</v>
      </c>
      <c r="L160" s="486" t="s">
        <v>835</v>
      </c>
      <c r="M160" s="486"/>
      <c r="N160" s="105" t="s">
        <v>434</v>
      </c>
      <c r="O160" s="486" t="s">
        <v>761</v>
      </c>
      <c r="P160" s="487"/>
      <c r="Q160"/>
    </row>
    <row r="161" spans="1:17" s="1" customFormat="1" ht="13.5" customHeight="1">
      <c r="A161" s="24" t="s">
        <v>479</v>
      </c>
      <c r="B161" s="427" t="s">
        <v>831</v>
      </c>
      <c r="C161" s="403"/>
      <c r="D161" s="403"/>
      <c r="E161" s="403"/>
      <c r="F161" s="403"/>
      <c r="G161" s="403"/>
      <c r="H161" s="403"/>
      <c r="I161" s="404"/>
      <c r="J161" s="85" t="s">
        <v>435</v>
      </c>
      <c r="K161" s="427" t="s">
        <v>836</v>
      </c>
      <c r="L161" s="403"/>
      <c r="M161" s="403"/>
      <c r="N161" s="403"/>
      <c r="O161" s="403"/>
      <c r="P161" s="404"/>
      <c r="Q161"/>
    </row>
    <row r="162" spans="1:16" ht="12.75">
      <c r="A162" s="480"/>
      <c r="B162" s="480"/>
      <c r="C162" s="480"/>
      <c r="D162" s="480"/>
      <c r="E162" s="480"/>
      <c r="F162" s="480"/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</row>
    <row r="163" spans="1:17" s="1" customFormat="1" ht="13.5" customHeight="1">
      <c r="A163" s="24" t="s">
        <v>476</v>
      </c>
      <c r="B163" s="459" t="s">
        <v>48</v>
      </c>
      <c r="C163" s="459"/>
      <c r="D163" s="459"/>
      <c r="E163" s="459"/>
      <c r="F163" s="460"/>
      <c r="G163" s="25" t="s">
        <v>477</v>
      </c>
      <c r="H163" s="81">
        <v>40522</v>
      </c>
      <c r="I163" s="25" t="s">
        <v>478</v>
      </c>
      <c r="J163" s="81" t="s">
        <v>712</v>
      </c>
      <c r="K163" s="25" t="s">
        <v>482</v>
      </c>
      <c r="L163" s="486" t="s">
        <v>835</v>
      </c>
      <c r="M163" s="486"/>
      <c r="N163" s="105" t="s">
        <v>434</v>
      </c>
      <c r="O163" s="486" t="s">
        <v>761</v>
      </c>
      <c r="P163" s="487"/>
      <c r="Q163"/>
    </row>
    <row r="164" spans="1:17" s="1" customFormat="1" ht="13.5" customHeight="1">
      <c r="A164" s="24" t="s">
        <v>479</v>
      </c>
      <c r="B164" s="427" t="s">
        <v>831</v>
      </c>
      <c r="C164" s="403"/>
      <c r="D164" s="403"/>
      <c r="E164" s="403"/>
      <c r="F164" s="403"/>
      <c r="G164" s="403"/>
      <c r="H164" s="403"/>
      <c r="I164" s="404"/>
      <c r="J164" s="85" t="s">
        <v>435</v>
      </c>
      <c r="K164" s="427" t="s">
        <v>836</v>
      </c>
      <c r="L164" s="403"/>
      <c r="M164" s="403"/>
      <c r="N164" s="403"/>
      <c r="O164" s="403"/>
      <c r="P164" s="404"/>
      <c r="Q164"/>
    </row>
    <row r="165" spans="1:16" ht="12.75">
      <c r="A165" s="480"/>
      <c r="B165" s="480"/>
      <c r="C165" s="480"/>
      <c r="D165" s="480"/>
      <c r="E165" s="480"/>
      <c r="F165" s="480"/>
      <c r="G165" s="480"/>
      <c r="H165" s="480"/>
      <c r="I165" s="480"/>
      <c r="J165" s="480"/>
      <c r="K165" s="480"/>
      <c r="L165" s="480"/>
      <c r="M165" s="480"/>
      <c r="N165" s="480"/>
      <c r="O165" s="480"/>
      <c r="P165" s="480"/>
    </row>
    <row r="166" spans="1:17" s="1" customFormat="1" ht="13.5" customHeight="1">
      <c r="A166" s="24" t="s">
        <v>476</v>
      </c>
      <c r="B166" s="459" t="s">
        <v>49</v>
      </c>
      <c r="C166" s="459"/>
      <c r="D166" s="459"/>
      <c r="E166" s="459"/>
      <c r="F166" s="460"/>
      <c r="G166" s="25" t="s">
        <v>477</v>
      </c>
      <c r="H166" s="81">
        <v>40522</v>
      </c>
      <c r="I166" s="25" t="s">
        <v>478</v>
      </c>
      <c r="J166" s="81" t="s">
        <v>712</v>
      </c>
      <c r="K166" s="25" t="s">
        <v>482</v>
      </c>
      <c r="L166" s="486" t="s">
        <v>835</v>
      </c>
      <c r="M166" s="486"/>
      <c r="N166" s="105" t="s">
        <v>434</v>
      </c>
      <c r="O166" s="486" t="s">
        <v>761</v>
      </c>
      <c r="P166" s="487"/>
      <c r="Q166"/>
    </row>
    <row r="167" spans="1:17" s="1" customFormat="1" ht="13.5" customHeight="1">
      <c r="A167" s="24" t="s">
        <v>479</v>
      </c>
      <c r="B167" s="427" t="s">
        <v>831</v>
      </c>
      <c r="C167" s="403"/>
      <c r="D167" s="403"/>
      <c r="E167" s="403"/>
      <c r="F167" s="403"/>
      <c r="G167" s="403"/>
      <c r="H167" s="403"/>
      <c r="I167" s="404"/>
      <c r="J167" s="85" t="s">
        <v>435</v>
      </c>
      <c r="K167" s="427" t="s">
        <v>836</v>
      </c>
      <c r="L167" s="403"/>
      <c r="M167" s="403"/>
      <c r="N167" s="403"/>
      <c r="O167" s="403"/>
      <c r="P167" s="404"/>
      <c r="Q167"/>
    </row>
    <row r="168" spans="1:16" ht="12.75">
      <c r="A168" s="480"/>
      <c r="B168" s="480"/>
      <c r="C168" s="480"/>
      <c r="D168" s="480"/>
      <c r="E168" s="480"/>
      <c r="F168" s="480"/>
      <c r="G168" s="480"/>
      <c r="H168" s="480"/>
      <c r="I168" s="480"/>
      <c r="J168" s="480"/>
      <c r="K168" s="480"/>
      <c r="L168" s="480"/>
      <c r="M168" s="480"/>
      <c r="N168" s="480"/>
      <c r="O168" s="480"/>
      <c r="P168" s="480"/>
    </row>
    <row r="169" spans="1:17" s="1" customFormat="1" ht="13.5" customHeight="1">
      <c r="A169" s="24" t="s">
        <v>476</v>
      </c>
      <c r="B169" s="459" t="s">
        <v>50</v>
      </c>
      <c r="C169" s="459"/>
      <c r="D169" s="459"/>
      <c r="E169" s="459"/>
      <c r="F169" s="460"/>
      <c r="G169" s="25" t="s">
        <v>477</v>
      </c>
      <c r="H169" s="81">
        <v>41368</v>
      </c>
      <c r="I169" s="25" t="s">
        <v>478</v>
      </c>
      <c r="J169" s="81" t="s">
        <v>712</v>
      </c>
      <c r="K169" s="25" t="s">
        <v>482</v>
      </c>
      <c r="L169" s="486" t="s">
        <v>835</v>
      </c>
      <c r="M169" s="486"/>
      <c r="N169" s="105" t="s">
        <v>434</v>
      </c>
      <c r="O169" s="486" t="s">
        <v>712</v>
      </c>
      <c r="P169" s="487"/>
      <c r="Q169"/>
    </row>
    <row r="170" spans="1:17" s="1" customFormat="1" ht="13.5" customHeight="1">
      <c r="A170" s="24" t="s">
        <v>479</v>
      </c>
      <c r="B170" s="427" t="s">
        <v>831</v>
      </c>
      <c r="C170" s="403"/>
      <c r="D170" s="403"/>
      <c r="E170" s="403"/>
      <c r="F170" s="403"/>
      <c r="G170" s="403"/>
      <c r="H170" s="403"/>
      <c r="I170" s="404"/>
      <c r="J170" s="85" t="s">
        <v>435</v>
      </c>
      <c r="K170" s="427" t="s">
        <v>836</v>
      </c>
      <c r="L170" s="403"/>
      <c r="M170" s="403"/>
      <c r="N170" s="403"/>
      <c r="O170" s="403"/>
      <c r="P170" s="404"/>
      <c r="Q170"/>
    </row>
    <row r="171" spans="1:16" ht="12.75">
      <c r="A171" s="488"/>
      <c r="B171" s="488"/>
      <c r="C171" s="488"/>
      <c r="D171" s="488"/>
      <c r="E171" s="488"/>
      <c r="F171" s="488"/>
      <c r="G171" s="488"/>
      <c r="H171" s="488"/>
      <c r="I171" s="488"/>
      <c r="J171" s="488"/>
      <c r="K171" s="488"/>
      <c r="L171" s="488"/>
      <c r="M171" s="488"/>
      <c r="N171" s="488"/>
      <c r="O171" s="488"/>
      <c r="P171" s="488"/>
    </row>
    <row r="172" spans="1:17" s="1" customFormat="1" ht="13.5" customHeight="1">
      <c r="A172" s="24" t="s">
        <v>476</v>
      </c>
      <c r="B172" s="459" t="s">
        <v>830</v>
      </c>
      <c r="C172" s="459"/>
      <c r="D172" s="459"/>
      <c r="E172" s="459"/>
      <c r="F172" s="460"/>
      <c r="G172" s="25" t="s">
        <v>477</v>
      </c>
      <c r="H172" s="81">
        <v>41260</v>
      </c>
      <c r="I172" s="25" t="s">
        <v>478</v>
      </c>
      <c r="J172" s="81" t="s">
        <v>712</v>
      </c>
      <c r="K172" s="25" t="s">
        <v>482</v>
      </c>
      <c r="L172" s="486" t="s">
        <v>835</v>
      </c>
      <c r="M172" s="486"/>
      <c r="N172" s="105" t="s">
        <v>434</v>
      </c>
      <c r="O172" s="486" t="s">
        <v>761</v>
      </c>
      <c r="P172" s="487"/>
      <c r="Q172"/>
    </row>
    <row r="173" spans="1:17" s="1" customFormat="1" ht="13.5" customHeight="1">
      <c r="A173" s="24" t="s">
        <v>479</v>
      </c>
      <c r="B173" s="427" t="s">
        <v>831</v>
      </c>
      <c r="C173" s="403"/>
      <c r="D173" s="403"/>
      <c r="E173" s="403"/>
      <c r="F173" s="403"/>
      <c r="G173" s="403"/>
      <c r="H173" s="403"/>
      <c r="I173" s="404"/>
      <c r="J173" s="85" t="s">
        <v>435</v>
      </c>
      <c r="K173" s="427" t="s">
        <v>836</v>
      </c>
      <c r="L173" s="403"/>
      <c r="M173" s="403"/>
      <c r="N173" s="403"/>
      <c r="O173" s="403"/>
      <c r="P173" s="404"/>
      <c r="Q173"/>
    </row>
    <row r="174" spans="1:16" ht="12.75">
      <c r="A174" s="480"/>
      <c r="B174" s="480"/>
      <c r="C174" s="480"/>
      <c r="D174" s="480"/>
      <c r="E174" s="480"/>
      <c r="F174" s="480"/>
      <c r="G174" s="480"/>
      <c r="H174" s="480"/>
      <c r="I174" s="480"/>
      <c r="J174" s="480"/>
      <c r="K174" s="480"/>
      <c r="L174" s="480"/>
      <c r="M174" s="480"/>
      <c r="N174" s="480"/>
      <c r="O174" s="480"/>
      <c r="P174" s="480"/>
    </row>
    <row r="175" spans="1:17" s="1" customFormat="1" ht="13.5" customHeight="1">
      <c r="A175" s="24" t="s">
        <v>476</v>
      </c>
      <c r="B175" s="459" t="s">
        <v>832</v>
      </c>
      <c r="C175" s="459"/>
      <c r="D175" s="459"/>
      <c r="E175" s="459"/>
      <c r="F175" s="460"/>
      <c r="G175" s="25" t="s">
        <v>477</v>
      </c>
      <c r="H175" s="81">
        <v>41519</v>
      </c>
      <c r="I175" s="25" t="s">
        <v>478</v>
      </c>
      <c r="J175" s="81" t="s">
        <v>712</v>
      </c>
      <c r="K175" s="25" t="s">
        <v>482</v>
      </c>
      <c r="L175" s="486" t="s">
        <v>835</v>
      </c>
      <c r="M175" s="486"/>
      <c r="N175" s="105" t="s">
        <v>434</v>
      </c>
      <c r="O175" s="486" t="s">
        <v>761</v>
      </c>
      <c r="P175" s="487"/>
      <c r="Q175"/>
    </row>
    <row r="176" spans="1:17" s="1" customFormat="1" ht="13.5" customHeight="1">
      <c r="A176" s="24" t="s">
        <v>479</v>
      </c>
      <c r="B176" s="427" t="s">
        <v>831</v>
      </c>
      <c r="C176" s="403"/>
      <c r="D176" s="403"/>
      <c r="E176" s="403"/>
      <c r="F176" s="403"/>
      <c r="G176" s="403"/>
      <c r="H176" s="403"/>
      <c r="I176" s="404"/>
      <c r="J176" s="85" t="s">
        <v>435</v>
      </c>
      <c r="K176" s="427" t="s">
        <v>836</v>
      </c>
      <c r="L176" s="403"/>
      <c r="M176" s="403"/>
      <c r="N176" s="403"/>
      <c r="O176" s="403"/>
      <c r="P176" s="404"/>
      <c r="Q176"/>
    </row>
    <row r="177" spans="1:16" ht="12.75">
      <c r="A177" s="480"/>
      <c r="B177" s="480"/>
      <c r="C177" s="480"/>
      <c r="D177" s="480"/>
      <c r="E177" s="480"/>
      <c r="F177" s="480"/>
      <c r="G177" s="480"/>
      <c r="H177" s="480"/>
      <c r="I177" s="480"/>
      <c r="J177" s="480"/>
      <c r="K177" s="480"/>
      <c r="L177" s="480"/>
      <c r="M177" s="480"/>
      <c r="N177" s="480"/>
      <c r="O177" s="480"/>
      <c r="P177" s="480"/>
    </row>
    <row r="178" spans="1:17" s="1" customFormat="1" ht="13.5" customHeight="1">
      <c r="A178" s="24" t="s">
        <v>476</v>
      </c>
      <c r="B178" s="459" t="s">
        <v>833</v>
      </c>
      <c r="C178" s="459"/>
      <c r="D178" s="459"/>
      <c r="E178" s="459"/>
      <c r="F178" s="460"/>
      <c r="G178" s="25" t="s">
        <v>477</v>
      </c>
      <c r="H178" s="81">
        <v>41015</v>
      </c>
      <c r="I178" s="25" t="s">
        <v>478</v>
      </c>
      <c r="J178" s="81" t="s">
        <v>712</v>
      </c>
      <c r="K178" s="25" t="s">
        <v>482</v>
      </c>
      <c r="L178" s="486" t="s">
        <v>835</v>
      </c>
      <c r="M178" s="486"/>
      <c r="N178" s="105" t="s">
        <v>434</v>
      </c>
      <c r="O178" s="486" t="s">
        <v>761</v>
      </c>
      <c r="P178" s="487"/>
      <c r="Q178"/>
    </row>
    <row r="179" spans="1:17" s="1" customFormat="1" ht="13.5" customHeight="1">
      <c r="A179" s="24" t="s">
        <v>479</v>
      </c>
      <c r="B179" s="427" t="s">
        <v>831</v>
      </c>
      <c r="C179" s="403"/>
      <c r="D179" s="403"/>
      <c r="E179" s="403"/>
      <c r="F179" s="403"/>
      <c r="G179" s="403"/>
      <c r="H179" s="403"/>
      <c r="I179" s="404"/>
      <c r="J179" s="85" t="s">
        <v>435</v>
      </c>
      <c r="K179" s="427" t="s">
        <v>836</v>
      </c>
      <c r="L179" s="403"/>
      <c r="M179" s="403"/>
      <c r="N179" s="403"/>
      <c r="O179" s="403"/>
      <c r="P179" s="404"/>
      <c r="Q179"/>
    </row>
    <row r="180" spans="1:16" ht="12.75">
      <c r="A180" s="480"/>
      <c r="B180" s="480"/>
      <c r="C180" s="480"/>
      <c r="D180" s="480"/>
      <c r="E180" s="480"/>
      <c r="F180" s="480"/>
      <c r="G180" s="480"/>
      <c r="H180" s="480"/>
      <c r="I180" s="480"/>
      <c r="J180" s="480"/>
      <c r="K180" s="480"/>
      <c r="L180" s="480"/>
      <c r="M180" s="480"/>
      <c r="N180" s="480"/>
      <c r="O180" s="480"/>
      <c r="P180" s="480"/>
    </row>
    <row r="181" spans="1:17" s="1" customFormat="1" ht="13.5" customHeight="1">
      <c r="A181" s="24" t="s">
        <v>476</v>
      </c>
      <c r="B181" s="459" t="s">
        <v>834</v>
      </c>
      <c r="C181" s="459"/>
      <c r="D181" s="459"/>
      <c r="E181" s="459"/>
      <c r="F181" s="460"/>
      <c r="G181" s="25" t="s">
        <v>477</v>
      </c>
      <c r="H181" s="81">
        <v>40522</v>
      </c>
      <c r="I181" s="25" t="s">
        <v>478</v>
      </c>
      <c r="J181" s="81" t="s">
        <v>712</v>
      </c>
      <c r="K181" s="25" t="s">
        <v>482</v>
      </c>
      <c r="L181" s="486" t="s">
        <v>835</v>
      </c>
      <c r="M181" s="486"/>
      <c r="N181" s="105" t="s">
        <v>434</v>
      </c>
      <c r="O181" s="486" t="s">
        <v>761</v>
      </c>
      <c r="P181" s="487"/>
      <c r="Q181"/>
    </row>
    <row r="182" spans="1:17" s="1" customFormat="1" ht="13.5" customHeight="1">
      <c r="A182" s="24" t="s">
        <v>479</v>
      </c>
      <c r="B182" s="427" t="s">
        <v>831</v>
      </c>
      <c r="C182" s="403"/>
      <c r="D182" s="403"/>
      <c r="E182" s="403"/>
      <c r="F182" s="403"/>
      <c r="G182" s="403"/>
      <c r="H182" s="403"/>
      <c r="I182" s="404"/>
      <c r="J182" s="85" t="s">
        <v>435</v>
      </c>
      <c r="K182" s="427" t="s">
        <v>836</v>
      </c>
      <c r="L182" s="403"/>
      <c r="M182" s="403"/>
      <c r="N182" s="403"/>
      <c r="O182" s="403"/>
      <c r="P182" s="404"/>
      <c r="Q182"/>
    </row>
    <row r="183" spans="1:16" ht="12.75">
      <c r="A183" s="488"/>
      <c r="B183" s="488"/>
      <c r="C183" s="488"/>
      <c r="D183" s="488"/>
      <c r="E183" s="488"/>
      <c r="F183" s="488"/>
      <c r="G183" s="488"/>
      <c r="H183" s="488"/>
      <c r="I183" s="488"/>
      <c r="J183" s="488"/>
      <c r="K183" s="488"/>
      <c r="L183" s="488"/>
      <c r="M183" s="488"/>
      <c r="N183" s="488"/>
      <c r="O183" s="488"/>
      <c r="P183" s="488"/>
    </row>
    <row r="184" spans="1:17" s="1" customFormat="1" ht="13.5" customHeight="1">
      <c r="A184" s="24" t="s">
        <v>476</v>
      </c>
      <c r="B184" s="459" t="s">
        <v>837</v>
      </c>
      <c r="C184" s="459"/>
      <c r="D184" s="459"/>
      <c r="E184" s="459"/>
      <c r="F184" s="460"/>
      <c r="G184" s="25" t="s">
        <v>477</v>
      </c>
      <c r="H184" s="81">
        <v>40941</v>
      </c>
      <c r="I184" s="25" t="s">
        <v>478</v>
      </c>
      <c r="J184" s="81" t="s">
        <v>712</v>
      </c>
      <c r="K184" s="25" t="s">
        <v>482</v>
      </c>
      <c r="L184" s="486" t="s">
        <v>835</v>
      </c>
      <c r="M184" s="486"/>
      <c r="N184" s="105" t="s">
        <v>434</v>
      </c>
      <c r="O184" s="486" t="s">
        <v>761</v>
      </c>
      <c r="P184" s="487"/>
      <c r="Q184"/>
    </row>
    <row r="185" spans="1:17" s="1" customFormat="1" ht="13.5" customHeight="1">
      <c r="A185" s="24" t="s">
        <v>479</v>
      </c>
      <c r="B185" s="427" t="s">
        <v>831</v>
      </c>
      <c r="C185" s="403"/>
      <c r="D185" s="403"/>
      <c r="E185" s="403"/>
      <c r="F185" s="403"/>
      <c r="G185" s="403"/>
      <c r="H185" s="403"/>
      <c r="I185" s="404"/>
      <c r="J185" s="85" t="s">
        <v>435</v>
      </c>
      <c r="K185" s="427" t="s">
        <v>836</v>
      </c>
      <c r="L185" s="403"/>
      <c r="M185" s="403"/>
      <c r="N185" s="403"/>
      <c r="O185" s="403"/>
      <c r="P185" s="404"/>
      <c r="Q185"/>
    </row>
    <row r="186" spans="1:16" ht="12.75">
      <c r="A186" s="480"/>
      <c r="B186" s="480"/>
      <c r="C186" s="480"/>
      <c r="D186" s="480"/>
      <c r="E186" s="480"/>
      <c r="F186" s="480"/>
      <c r="G186" s="480"/>
      <c r="H186" s="480"/>
      <c r="I186" s="480"/>
      <c r="J186" s="480"/>
      <c r="K186" s="480"/>
      <c r="L186" s="480"/>
      <c r="M186" s="480"/>
      <c r="N186" s="480"/>
      <c r="O186" s="480"/>
      <c r="P186" s="480"/>
    </row>
    <row r="187" spans="1:17" s="1" customFormat="1" ht="13.5" customHeight="1">
      <c r="A187" s="24" t="s">
        <v>476</v>
      </c>
      <c r="B187" s="459" t="s">
        <v>838</v>
      </c>
      <c r="C187" s="459"/>
      <c r="D187" s="459"/>
      <c r="E187" s="459"/>
      <c r="F187" s="460"/>
      <c r="G187" s="25" t="s">
        <v>477</v>
      </c>
      <c r="H187" s="81">
        <v>41563</v>
      </c>
      <c r="I187" s="25" t="s">
        <v>478</v>
      </c>
      <c r="J187" s="81" t="s">
        <v>712</v>
      </c>
      <c r="K187" s="25" t="s">
        <v>482</v>
      </c>
      <c r="L187" s="486" t="s">
        <v>835</v>
      </c>
      <c r="M187" s="486"/>
      <c r="N187" s="105" t="s">
        <v>434</v>
      </c>
      <c r="O187" s="486" t="s">
        <v>761</v>
      </c>
      <c r="P187" s="487"/>
      <c r="Q187"/>
    </row>
    <row r="188" spans="1:17" s="1" customFormat="1" ht="13.5" customHeight="1">
      <c r="A188" s="24" t="s">
        <v>479</v>
      </c>
      <c r="B188" s="427" t="s">
        <v>831</v>
      </c>
      <c r="C188" s="403"/>
      <c r="D188" s="403"/>
      <c r="E188" s="403"/>
      <c r="F188" s="403"/>
      <c r="G188" s="403"/>
      <c r="H188" s="403"/>
      <c r="I188" s="404"/>
      <c r="J188" s="85" t="s">
        <v>435</v>
      </c>
      <c r="K188" s="427" t="s">
        <v>836</v>
      </c>
      <c r="L188" s="403"/>
      <c r="M188" s="403"/>
      <c r="N188" s="403"/>
      <c r="O188" s="403"/>
      <c r="P188" s="404"/>
      <c r="Q188"/>
    </row>
    <row r="189" spans="1:16" ht="12.75">
      <c r="A189" s="480"/>
      <c r="B189" s="480"/>
      <c r="C189" s="480"/>
      <c r="D189" s="480"/>
      <c r="E189" s="480"/>
      <c r="F189" s="480"/>
      <c r="G189" s="480"/>
      <c r="H189" s="480"/>
      <c r="I189" s="480"/>
      <c r="J189" s="480"/>
      <c r="K189" s="480"/>
      <c r="L189" s="480"/>
      <c r="M189" s="480"/>
      <c r="N189" s="480"/>
      <c r="O189" s="480"/>
      <c r="P189" s="480"/>
    </row>
    <row r="190" spans="1:17" s="1" customFormat="1" ht="13.5" customHeight="1">
      <c r="A190" s="24" t="s">
        <v>476</v>
      </c>
      <c r="B190" s="459" t="s">
        <v>839</v>
      </c>
      <c r="C190" s="459"/>
      <c r="D190" s="459"/>
      <c r="E190" s="459"/>
      <c r="F190" s="460"/>
      <c r="G190" s="25" t="s">
        <v>477</v>
      </c>
      <c r="H190" s="81">
        <v>40847</v>
      </c>
      <c r="I190" s="25" t="s">
        <v>478</v>
      </c>
      <c r="J190" s="81" t="s">
        <v>712</v>
      </c>
      <c r="K190" s="25" t="s">
        <v>482</v>
      </c>
      <c r="L190" s="486" t="s">
        <v>835</v>
      </c>
      <c r="M190" s="486"/>
      <c r="N190" s="105" t="s">
        <v>434</v>
      </c>
      <c r="O190" s="486" t="s">
        <v>761</v>
      </c>
      <c r="P190" s="487"/>
      <c r="Q190"/>
    </row>
    <row r="191" spans="1:17" s="1" customFormat="1" ht="13.5" customHeight="1">
      <c r="A191" s="24" t="s">
        <v>479</v>
      </c>
      <c r="B191" s="427" t="s">
        <v>831</v>
      </c>
      <c r="C191" s="403"/>
      <c r="D191" s="403"/>
      <c r="E191" s="403"/>
      <c r="F191" s="403"/>
      <c r="G191" s="403"/>
      <c r="H191" s="403"/>
      <c r="I191" s="404"/>
      <c r="J191" s="85" t="s">
        <v>435</v>
      </c>
      <c r="K191" s="427" t="s">
        <v>836</v>
      </c>
      <c r="L191" s="403"/>
      <c r="M191" s="403"/>
      <c r="N191" s="403"/>
      <c r="O191" s="403"/>
      <c r="P191" s="404"/>
      <c r="Q191"/>
    </row>
    <row r="192" spans="1:16" ht="12.75">
      <c r="A192" s="480"/>
      <c r="B192" s="480"/>
      <c r="C192" s="480"/>
      <c r="D192" s="480"/>
      <c r="E192" s="480"/>
      <c r="F192" s="480"/>
      <c r="G192" s="480"/>
      <c r="H192" s="480"/>
      <c r="I192" s="480"/>
      <c r="J192" s="480"/>
      <c r="K192" s="480"/>
      <c r="L192" s="480"/>
      <c r="M192" s="480"/>
      <c r="N192" s="480"/>
      <c r="O192" s="480"/>
      <c r="P192" s="480"/>
    </row>
    <row r="193" spans="1:17" s="1" customFormat="1" ht="13.5" customHeight="1">
      <c r="A193" s="24" t="s">
        <v>476</v>
      </c>
      <c r="B193" s="459" t="s">
        <v>840</v>
      </c>
      <c r="C193" s="459"/>
      <c r="D193" s="459"/>
      <c r="E193" s="459"/>
      <c r="F193" s="460"/>
      <c r="G193" s="25" t="s">
        <v>477</v>
      </c>
      <c r="H193" s="81">
        <v>41368</v>
      </c>
      <c r="I193" s="25" t="s">
        <v>478</v>
      </c>
      <c r="J193" s="81" t="s">
        <v>712</v>
      </c>
      <c r="K193" s="25" t="s">
        <v>482</v>
      </c>
      <c r="L193" s="486" t="s">
        <v>835</v>
      </c>
      <c r="M193" s="486"/>
      <c r="N193" s="105" t="s">
        <v>434</v>
      </c>
      <c r="O193" s="486" t="s">
        <v>761</v>
      </c>
      <c r="P193" s="487"/>
      <c r="Q193"/>
    </row>
    <row r="194" spans="1:17" s="1" customFormat="1" ht="13.5" customHeight="1">
      <c r="A194" s="24" t="s">
        <v>479</v>
      </c>
      <c r="B194" s="427" t="s">
        <v>831</v>
      </c>
      <c r="C194" s="403"/>
      <c r="D194" s="403"/>
      <c r="E194" s="403"/>
      <c r="F194" s="403"/>
      <c r="G194" s="403"/>
      <c r="H194" s="403"/>
      <c r="I194" s="404"/>
      <c r="J194" s="85" t="s">
        <v>435</v>
      </c>
      <c r="K194" s="427" t="s">
        <v>836</v>
      </c>
      <c r="L194" s="403"/>
      <c r="M194" s="403"/>
      <c r="N194" s="403"/>
      <c r="O194" s="403"/>
      <c r="P194" s="404"/>
      <c r="Q194"/>
    </row>
    <row r="195" spans="1:16" ht="12.75">
      <c r="A195" s="488"/>
      <c r="B195" s="488"/>
      <c r="C195" s="488"/>
      <c r="D195" s="488"/>
      <c r="E195" s="488"/>
      <c r="F195" s="488"/>
      <c r="G195" s="488"/>
      <c r="H195" s="488"/>
      <c r="I195" s="488"/>
      <c r="J195" s="488"/>
      <c r="K195" s="488"/>
      <c r="L195" s="488"/>
      <c r="M195" s="488"/>
      <c r="N195" s="488"/>
      <c r="O195" s="488"/>
      <c r="P195" s="488"/>
    </row>
    <row r="196" spans="1:19" s="8" customFormat="1" ht="12.75">
      <c r="A196" s="401" t="s">
        <v>585</v>
      </c>
      <c r="B196" s="402"/>
      <c r="C196" s="402"/>
      <c r="D196" s="402"/>
      <c r="E196" s="406"/>
      <c r="F196" s="481"/>
      <c r="G196" s="482"/>
      <c r="H196" s="482"/>
      <c r="I196" s="482"/>
      <c r="J196" s="482"/>
      <c r="K196" s="482"/>
      <c r="L196" s="482"/>
      <c r="M196" s="482"/>
      <c r="N196" s="482"/>
      <c r="O196" s="482"/>
      <c r="P196" s="482"/>
      <c r="Q196"/>
      <c r="R196" s="22"/>
      <c r="S196" s="22"/>
    </row>
    <row r="197" spans="1:17" s="1" customFormat="1" ht="13.5" customHeight="1">
      <c r="A197" s="24" t="s">
        <v>476</v>
      </c>
      <c r="B197" s="459" t="s">
        <v>254</v>
      </c>
      <c r="C197" s="459"/>
      <c r="D197" s="459"/>
      <c r="E197" s="459"/>
      <c r="F197" s="460"/>
      <c r="G197" s="25" t="s">
        <v>477</v>
      </c>
      <c r="H197" s="81">
        <v>41576</v>
      </c>
      <c r="I197" s="25" t="s">
        <v>478</v>
      </c>
      <c r="J197" s="81">
        <v>41754</v>
      </c>
      <c r="K197" s="25" t="s">
        <v>482</v>
      </c>
      <c r="L197" s="486" t="s">
        <v>835</v>
      </c>
      <c r="M197" s="486"/>
      <c r="N197" s="105" t="s">
        <v>434</v>
      </c>
      <c r="O197" s="486" t="s">
        <v>718</v>
      </c>
      <c r="P197" s="487"/>
      <c r="Q197"/>
    </row>
    <row r="198" spans="1:17" s="1" customFormat="1" ht="13.5" customHeight="1">
      <c r="A198" s="24" t="s">
        <v>479</v>
      </c>
      <c r="B198" s="427" t="s">
        <v>255</v>
      </c>
      <c r="C198" s="403"/>
      <c r="D198" s="403"/>
      <c r="E198" s="403"/>
      <c r="F198" s="403"/>
      <c r="G198" s="403"/>
      <c r="H198" s="403"/>
      <c r="I198" s="404"/>
      <c r="J198" s="85" t="s">
        <v>435</v>
      </c>
      <c r="K198" s="427" t="s">
        <v>458</v>
      </c>
      <c r="L198" s="403"/>
      <c r="M198" s="403"/>
      <c r="N198" s="403"/>
      <c r="O198" s="403"/>
      <c r="P198" s="404"/>
      <c r="Q198"/>
    </row>
    <row r="199" spans="1:16" ht="12.75">
      <c r="A199" s="488"/>
      <c r="B199" s="488"/>
      <c r="C199" s="488"/>
      <c r="D199" s="488"/>
      <c r="E199" s="488"/>
      <c r="F199" s="488"/>
      <c r="G199" s="488"/>
      <c r="H199" s="488"/>
      <c r="I199" s="488"/>
      <c r="J199" s="488"/>
      <c r="K199" s="488"/>
      <c r="L199" s="488"/>
      <c r="M199" s="488"/>
      <c r="N199" s="488"/>
      <c r="O199" s="488"/>
      <c r="P199" s="488"/>
    </row>
    <row r="200" spans="1:19" s="8" customFormat="1" ht="12.75">
      <c r="A200" s="401" t="s">
        <v>587</v>
      </c>
      <c r="B200" s="402"/>
      <c r="C200" s="402"/>
      <c r="D200" s="402"/>
      <c r="E200" s="406"/>
      <c r="F200" s="481"/>
      <c r="G200" s="482"/>
      <c r="H200" s="482"/>
      <c r="I200" s="482"/>
      <c r="J200" s="482"/>
      <c r="K200" s="482"/>
      <c r="L200" s="482"/>
      <c r="M200" s="482"/>
      <c r="N200" s="482"/>
      <c r="O200" s="482"/>
      <c r="P200" s="482"/>
      <c r="Q200"/>
      <c r="R200" s="22"/>
      <c r="S200" s="22"/>
    </row>
    <row r="201" spans="1:17" s="1" customFormat="1" ht="13.5" customHeight="1">
      <c r="A201" s="24" t="s">
        <v>476</v>
      </c>
      <c r="B201" s="459" t="s">
        <v>840</v>
      </c>
      <c r="C201" s="459"/>
      <c r="D201" s="459"/>
      <c r="E201" s="459"/>
      <c r="F201" s="460"/>
      <c r="G201" s="25" t="s">
        <v>477</v>
      </c>
      <c r="H201" s="81">
        <v>41421</v>
      </c>
      <c r="I201" s="25" t="s">
        <v>478</v>
      </c>
      <c r="J201" s="81">
        <v>42338</v>
      </c>
      <c r="K201" s="25" t="s">
        <v>482</v>
      </c>
      <c r="L201" s="486" t="s">
        <v>772</v>
      </c>
      <c r="M201" s="486"/>
      <c r="N201" s="105" t="s">
        <v>434</v>
      </c>
      <c r="O201" s="486" t="s">
        <v>761</v>
      </c>
      <c r="P201" s="487"/>
      <c r="Q201"/>
    </row>
    <row r="202" spans="1:17" s="1" customFormat="1" ht="13.5" customHeight="1">
      <c r="A202" s="24" t="s">
        <v>479</v>
      </c>
      <c r="B202" s="427" t="s">
        <v>1159</v>
      </c>
      <c r="C202" s="403"/>
      <c r="D202" s="403"/>
      <c r="E202" s="403"/>
      <c r="F202" s="403"/>
      <c r="G202" s="403"/>
      <c r="H202" s="403"/>
      <c r="I202" s="404"/>
      <c r="J202" s="85" t="s">
        <v>435</v>
      </c>
      <c r="K202" s="427" t="s">
        <v>836</v>
      </c>
      <c r="L202" s="403"/>
      <c r="M202" s="403"/>
      <c r="N202" s="403"/>
      <c r="O202" s="403"/>
      <c r="P202" s="404"/>
      <c r="Q202"/>
    </row>
    <row r="203" spans="1:16" ht="12.75">
      <c r="A203" s="480"/>
      <c r="B203" s="480"/>
      <c r="C203" s="480"/>
      <c r="D203" s="480"/>
      <c r="E203" s="480"/>
      <c r="F203" s="480"/>
      <c r="G203" s="480"/>
      <c r="H203" s="480"/>
      <c r="I203" s="480"/>
      <c r="J203" s="480"/>
      <c r="K203" s="480"/>
      <c r="L203" s="480"/>
      <c r="M203" s="480"/>
      <c r="N203" s="480"/>
      <c r="O203" s="480"/>
      <c r="P203" s="480"/>
    </row>
    <row r="204" spans="1:17" s="1" customFormat="1" ht="13.5" customHeight="1">
      <c r="A204" s="24" t="s">
        <v>476</v>
      </c>
      <c r="B204" s="459" t="s">
        <v>1032</v>
      </c>
      <c r="C204" s="459"/>
      <c r="D204" s="459"/>
      <c r="E204" s="459"/>
      <c r="F204" s="460"/>
      <c r="G204" s="25" t="s">
        <v>477</v>
      </c>
      <c r="H204" s="81">
        <v>40603</v>
      </c>
      <c r="I204" s="25" t="s">
        <v>478</v>
      </c>
      <c r="J204" s="81">
        <v>41754</v>
      </c>
      <c r="K204" s="25" t="s">
        <v>482</v>
      </c>
      <c r="L204" s="486" t="s">
        <v>772</v>
      </c>
      <c r="M204" s="486"/>
      <c r="N204" s="105" t="s">
        <v>434</v>
      </c>
      <c r="O204" s="486" t="s">
        <v>718</v>
      </c>
      <c r="P204" s="487"/>
      <c r="Q204"/>
    </row>
    <row r="205" spans="1:17" s="1" customFormat="1" ht="13.5" customHeight="1">
      <c r="A205" s="24" t="s">
        <v>479</v>
      </c>
      <c r="B205" s="427" t="s">
        <v>1160</v>
      </c>
      <c r="C205" s="403"/>
      <c r="D205" s="403"/>
      <c r="E205" s="403"/>
      <c r="F205" s="403"/>
      <c r="G205" s="403"/>
      <c r="H205" s="403"/>
      <c r="I205" s="404"/>
      <c r="J205" s="85" t="s">
        <v>435</v>
      </c>
      <c r="K205" s="427" t="s">
        <v>910</v>
      </c>
      <c r="L205" s="403"/>
      <c r="M205" s="403"/>
      <c r="N205" s="403"/>
      <c r="O205" s="403"/>
      <c r="P205" s="404"/>
      <c r="Q205"/>
    </row>
    <row r="206" spans="1:16" ht="12.75">
      <c r="A206" s="488"/>
      <c r="B206" s="488"/>
      <c r="C206" s="488"/>
      <c r="D206" s="488"/>
      <c r="E206" s="488"/>
      <c r="F206" s="488"/>
      <c r="G206" s="488"/>
      <c r="H206" s="488"/>
      <c r="I206" s="488"/>
      <c r="J206" s="488"/>
      <c r="K206" s="488"/>
      <c r="L206" s="488"/>
      <c r="M206" s="488"/>
      <c r="N206" s="488"/>
      <c r="O206" s="488"/>
      <c r="P206" s="488"/>
    </row>
    <row r="207" spans="1:19" s="8" customFormat="1" ht="12.75">
      <c r="A207" s="401" t="s">
        <v>51</v>
      </c>
      <c r="B207" s="402"/>
      <c r="C207" s="402"/>
      <c r="D207" s="402"/>
      <c r="E207" s="406"/>
      <c r="F207" s="481"/>
      <c r="G207" s="482"/>
      <c r="H207" s="482"/>
      <c r="I207" s="482"/>
      <c r="J207" s="482"/>
      <c r="K207" s="482"/>
      <c r="L207" s="482"/>
      <c r="M207" s="482"/>
      <c r="N207" s="482"/>
      <c r="O207" s="482"/>
      <c r="P207" s="482"/>
      <c r="Q207"/>
      <c r="R207" s="22"/>
      <c r="S207" s="22"/>
    </row>
    <row r="208" spans="1:17" s="1" customFormat="1" ht="13.5" customHeight="1">
      <c r="A208" s="24" t="s">
        <v>476</v>
      </c>
      <c r="B208" s="459" t="s">
        <v>104</v>
      </c>
      <c r="C208" s="459"/>
      <c r="D208" s="459"/>
      <c r="E208" s="459"/>
      <c r="F208" s="460"/>
      <c r="G208" s="25" t="s">
        <v>477</v>
      </c>
      <c r="H208" s="81">
        <v>40728</v>
      </c>
      <c r="I208" s="25" t="s">
        <v>478</v>
      </c>
      <c r="J208" s="81" t="s">
        <v>110</v>
      </c>
      <c r="K208" s="25" t="s">
        <v>482</v>
      </c>
      <c r="L208" s="486" t="s">
        <v>772</v>
      </c>
      <c r="M208" s="486"/>
      <c r="N208" s="105" t="s">
        <v>434</v>
      </c>
      <c r="O208" s="486" t="s">
        <v>712</v>
      </c>
      <c r="P208" s="487"/>
      <c r="Q208"/>
    </row>
    <row r="209" spans="1:17" s="1" customFormat="1" ht="13.5" customHeight="1">
      <c r="A209" s="24" t="s">
        <v>479</v>
      </c>
      <c r="B209" s="427" t="s">
        <v>105</v>
      </c>
      <c r="C209" s="403"/>
      <c r="D209" s="403"/>
      <c r="E209" s="403"/>
      <c r="F209" s="403"/>
      <c r="G209" s="403"/>
      <c r="H209" s="403"/>
      <c r="I209" s="404"/>
      <c r="J209" s="85" t="s">
        <v>435</v>
      </c>
      <c r="K209" s="427" t="s">
        <v>1040</v>
      </c>
      <c r="L209" s="403"/>
      <c r="M209" s="403"/>
      <c r="N209" s="403"/>
      <c r="O209" s="403"/>
      <c r="P209" s="404"/>
      <c r="Q209"/>
    </row>
    <row r="210" spans="1:16" ht="12.75">
      <c r="A210" s="480"/>
      <c r="B210" s="480"/>
      <c r="C210" s="480"/>
      <c r="D210" s="480"/>
      <c r="E210" s="480"/>
      <c r="F210" s="480"/>
      <c r="G210" s="480"/>
      <c r="H210" s="480"/>
      <c r="I210" s="480"/>
      <c r="J210" s="480"/>
      <c r="K210" s="480"/>
      <c r="L210" s="480"/>
      <c r="M210" s="480"/>
      <c r="N210" s="480"/>
      <c r="O210" s="480"/>
      <c r="P210" s="480"/>
    </row>
    <row r="211" spans="1:17" s="1" customFormat="1" ht="13.5" customHeight="1">
      <c r="A211" s="24" t="s">
        <v>476</v>
      </c>
      <c r="B211" s="459" t="s">
        <v>106</v>
      </c>
      <c r="C211" s="459"/>
      <c r="D211" s="459"/>
      <c r="E211" s="459"/>
      <c r="F211" s="460"/>
      <c r="G211" s="25" t="s">
        <v>477</v>
      </c>
      <c r="H211" s="81">
        <v>40728</v>
      </c>
      <c r="I211" s="25" t="s">
        <v>478</v>
      </c>
      <c r="J211" s="81">
        <v>41698</v>
      </c>
      <c r="K211" s="25" t="s">
        <v>482</v>
      </c>
      <c r="L211" s="486" t="s">
        <v>772</v>
      </c>
      <c r="M211" s="486"/>
      <c r="N211" s="105" t="s">
        <v>434</v>
      </c>
      <c r="O211" s="486" t="s">
        <v>761</v>
      </c>
      <c r="P211" s="487"/>
      <c r="Q211"/>
    </row>
    <row r="212" spans="1:17" s="1" customFormat="1" ht="13.5" customHeight="1">
      <c r="A212" s="24" t="s">
        <v>479</v>
      </c>
      <c r="B212" s="427" t="s">
        <v>107</v>
      </c>
      <c r="C212" s="403"/>
      <c r="D212" s="403"/>
      <c r="E212" s="403"/>
      <c r="F212" s="403"/>
      <c r="G212" s="403"/>
      <c r="H212" s="403"/>
      <c r="I212" s="404"/>
      <c r="J212" s="85" t="s">
        <v>435</v>
      </c>
      <c r="K212" s="427" t="s">
        <v>1040</v>
      </c>
      <c r="L212" s="403"/>
      <c r="M212" s="403"/>
      <c r="N212" s="403"/>
      <c r="O212" s="403"/>
      <c r="P212" s="404"/>
      <c r="Q212"/>
    </row>
    <row r="213" spans="1:16" ht="12.75">
      <c r="A213" s="480"/>
      <c r="B213" s="480"/>
      <c r="C213" s="480"/>
      <c r="D213" s="480"/>
      <c r="E213" s="480"/>
      <c r="F213" s="480"/>
      <c r="G213" s="480"/>
      <c r="H213" s="480"/>
      <c r="I213" s="480"/>
      <c r="J213" s="480"/>
      <c r="K213" s="480"/>
      <c r="L213" s="480"/>
      <c r="M213" s="480"/>
      <c r="N213" s="480"/>
      <c r="O213" s="480"/>
      <c r="P213" s="480"/>
    </row>
    <row r="214" spans="1:17" s="1" customFormat="1" ht="13.5" customHeight="1">
      <c r="A214" s="24" t="s">
        <v>476</v>
      </c>
      <c r="B214" s="459" t="s">
        <v>108</v>
      </c>
      <c r="C214" s="459"/>
      <c r="D214" s="459"/>
      <c r="E214" s="459"/>
      <c r="F214" s="460"/>
      <c r="G214" s="25" t="s">
        <v>477</v>
      </c>
      <c r="H214" s="81">
        <v>41337</v>
      </c>
      <c r="I214" s="25" t="s">
        <v>478</v>
      </c>
      <c r="J214" s="81">
        <v>41698</v>
      </c>
      <c r="K214" s="25" t="s">
        <v>482</v>
      </c>
      <c r="L214" s="486" t="s">
        <v>772</v>
      </c>
      <c r="M214" s="486"/>
      <c r="N214" s="105" t="s">
        <v>434</v>
      </c>
      <c r="O214" s="486" t="s">
        <v>761</v>
      </c>
      <c r="P214" s="487"/>
      <c r="Q214"/>
    </row>
    <row r="215" spans="1:17" s="1" customFormat="1" ht="13.5" customHeight="1">
      <c r="A215" s="24" t="s">
        <v>479</v>
      </c>
      <c r="B215" s="427" t="s">
        <v>107</v>
      </c>
      <c r="C215" s="403"/>
      <c r="D215" s="403"/>
      <c r="E215" s="403"/>
      <c r="F215" s="403"/>
      <c r="G215" s="403"/>
      <c r="H215" s="403"/>
      <c r="I215" s="404"/>
      <c r="J215" s="85" t="s">
        <v>435</v>
      </c>
      <c r="K215" s="427" t="s">
        <v>1040</v>
      </c>
      <c r="L215" s="403"/>
      <c r="M215" s="403"/>
      <c r="N215" s="403"/>
      <c r="O215" s="403"/>
      <c r="P215" s="404"/>
      <c r="Q215"/>
    </row>
    <row r="216" spans="1:16" ht="12.75">
      <c r="A216" s="480"/>
      <c r="B216" s="480"/>
      <c r="C216" s="480"/>
      <c r="D216" s="480"/>
      <c r="E216" s="480"/>
      <c r="F216" s="480"/>
      <c r="G216" s="480"/>
      <c r="H216" s="480"/>
      <c r="I216" s="480"/>
      <c r="J216" s="480"/>
      <c r="K216" s="480"/>
      <c r="L216" s="480"/>
      <c r="M216" s="480"/>
      <c r="N216" s="480"/>
      <c r="O216" s="480"/>
      <c r="P216" s="480"/>
    </row>
    <row r="217" spans="1:17" s="1" customFormat="1" ht="13.5" customHeight="1">
      <c r="A217" s="24" t="s">
        <v>476</v>
      </c>
      <c r="B217" s="459" t="s">
        <v>109</v>
      </c>
      <c r="C217" s="459"/>
      <c r="D217" s="459"/>
      <c r="E217" s="459"/>
      <c r="F217" s="460"/>
      <c r="G217" s="25" t="s">
        <v>477</v>
      </c>
      <c r="H217" s="81">
        <v>41167</v>
      </c>
      <c r="I217" s="25" t="s">
        <v>478</v>
      </c>
      <c r="J217" s="81">
        <v>41698</v>
      </c>
      <c r="K217" s="25" t="s">
        <v>482</v>
      </c>
      <c r="L217" s="486" t="s">
        <v>772</v>
      </c>
      <c r="M217" s="486"/>
      <c r="N217" s="105" t="s">
        <v>434</v>
      </c>
      <c r="O217" s="486" t="s">
        <v>712</v>
      </c>
      <c r="P217" s="487"/>
      <c r="Q217"/>
    </row>
    <row r="218" spans="1:17" s="1" customFormat="1" ht="13.5" customHeight="1">
      <c r="A218" s="24" t="s">
        <v>479</v>
      </c>
      <c r="B218" s="427" t="s">
        <v>107</v>
      </c>
      <c r="C218" s="403"/>
      <c r="D218" s="403"/>
      <c r="E218" s="403"/>
      <c r="F218" s="403"/>
      <c r="G218" s="403"/>
      <c r="H218" s="403"/>
      <c r="I218" s="404"/>
      <c r="J218" s="85" t="s">
        <v>435</v>
      </c>
      <c r="K218" s="427" t="s">
        <v>1040</v>
      </c>
      <c r="L218" s="403"/>
      <c r="M218" s="403"/>
      <c r="N218" s="403"/>
      <c r="O218" s="403"/>
      <c r="P218" s="404"/>
      <c r="Q218"/>
    </row>
    <row r="219" spans="1:16" ht="12.75">
      <c r="A219" s="488"/>
      <c r="B219" s="488"/>
      <c r="C219" s="488"/>
      <c r="D219" s="488"/>
      <c r="E219" s="488"/>
      <c r="F219" s="488"/>
      <c r="G219" s="488"/>
      <c r="H219" s="488"/>
      <c r="I219" s="488"/>
      <c r="J219" s="488"/>
      <c r="K219" s="488"/>
      <c r="L219" s="488"/>
      <c r="M219" s="488"/>
      <c r="N219" s="488"/>
      <c r="O219" s="488"/>
      <c r="P219" s="488"/>
    </row>
    <row r="220" spans="1:17" s="1" customFormat="1" ht="13.5" customHeight="1">
      <c r="A220" s="24" t="s">
        <v>476</v>
      </c>
      <c r="B220" s="459" t="s">
        <v>1039</v>
      </c>
      <c r="C220" s="459"/>
      <c r="D220" s="459"/>
      <c r="E220" s="459"/>
      <c r="F220" s="460"/>
      <c r="G220" s="25" t="s">
        <v>477</v>
      </c>
      <c r="H220" s="81">
        <v>40728</v>
      </c>
      <c r="I220" s="25" t="s">
        <v>478</v>
      </c>
      <c r="J220" s="81" t="s">
        <v>712</v>
      </c>
      <c r="K220" s="25" t="s">
        <v>482</v>
      </c>
      <c r="L220" s="486" t="s">
        <v>772</v>
      </c>
      <c r="M220" s="486"/>
      <c r="N220" s="105" t="s">
        <v>434</v>
      </c>
      <c r="O220" s="486" t="s">
        <v>761</v>
      </c>
      <c r="P220" s="487"/>
      <c r="Q220"/>
    </row>
    <row r="221" spans="1:17" s="1" customFormat="1" ht="13.5" customHeight="1">
      <c r="A221" s="24" t="s">
        <v>479</v>
      </c>
      <c r="B221" s="427" t="s">
        <v>1040</v>
      </c>
      <c r="C221" s="403"/>
      <c r="D221" s="403"/>
      <c r="E221" s="403"/>
      <c r="F221" s="403"/>
      <c r="G221" s="403"/>
      <c r="H221" s="403"/>
      <c r="I221" s="404"/>
      <c r="J221" s="85" t="s">
        <v>435</v>
      </c>
      <c r="K221" s="427" t="s">
        <v>1040</v>
      </c>
      <c r="L221" s="403"/>
      <c r="M221" s="403"/>
      <c r="N221" s="403"/>
      <c r="O221" s="403"/>
      <c r="P221" s="404"/>
      <c r="Q221"/>
    </row>
    <row r="222" spans="1:16" ht="12.75">
      <c r="A222" s="480"/>
      <c r="B222" s="480"/>
      <c r="C222" s="480"/>
      <c r="D222" s="480"/>
      <c r="E222" s="480"/>
      <c r="F222" s="480"/>
      <c r="G222" s="480"/>
      <c r="H222" s="480"/>
      <c r="I222" s="480"/>
      <c r="J222" s="480"/>
      <c r="K222" s="480"/>
      <c r="L222" s="480"/>
      <c r="M222" s="480"/>
      <c r="N222" s="480"/>
      <c r="O222" s="480"/>
      <c r="P222" s="480"/>
    </row>
    <row r="223" spans="1:17" s="1" customFormat="1" ht="13.5" customHeight="1">
      <c r="A223" s="24" t="s">
        <v>476</v>
      </c>
      <c r="B223" s="459" t="s">
        <v>1041</v>
      </c>
      <c r="C223" s="459"/>
      <c r="D223" s="459"/>
      <c r="E223" s="459"/>
      <c r="F223" s="460"/>
      <c r="G223" s="25" t="s">
        <v>477</v>
      </c>
      <c r="H223" s="81">
        <v>40728</v>
      </c>
      <c r="I223" s="25" t="s">
        <v>478</v>
      </c>
      <c r="J223" s="81" t="s">
        <v>712</v>
      </c>
      <c r="K223" s="25" t="s">
        <v>482</v>
      </c>
      <c r="L223" s="486" t="s">
        <v>772</v>
      </c>
      <c r="M223" s="486"/>
      <c r="N223" s="105" t="s">
        <v>434</v>
      </c>
      <c r="O223" s="486" t="s">
        <v>761</v>
      </c>
      <c r="P223" s="487"/>
      <c r="Q223"/>
    </row>
    <row r="224" spans="1:17" s="1" customFormat="1" ht="13.5" customHeight="1">
      <c r="A224" s="24" t="s">
        <v>479</v>
      </c>
      <c r="B224" s="427" t="s">
        <v>1040</v>
      </c>
      <c r="C224" s="403"/>
      <c r="D224" s="403"/>
      <c r="E224" s="403"/>
      <c r="F224" s="403"/>
      <c r="G224" s="403"/>
      <c r="H224" s="403"/>
      <c r="I224" s="404"/>
      <c r="J224" s="85" t="s">
        <v>435</v>
      </c>
      <c r="K224" s="427" t="s">
        <v>1040</v>
      </c>
      <c r="L224" s="403"/>
      <c r="M224" s="403"/>
      <c r="N224" s="403"/>
      <c r="O224" s="403"/>
      <c r="P224" s="404"/>
      <c r="Q224"/>
    </row>
    <row r="225" spans="1:16" ht="12.75">
      <c r="A225" s="480"/>
      <c r="B225" s="480"/>
      <c r="C225" s="480"/>
      <c r="D225" s="480"/>
      <c r="E225" s="480"/>
      <c r="F225" s="480"/>
      <c r="G225" s="480"/>
      <c r="H225" s="480"/>
      <c r="I225" s="480"/>
      <c r="J225" s="480"/>
      <c r="K225" s="480"/>
      <c r="L225" s="480"/>
      <c r="M225" s="480"/>
      <c r="N225" s="480"/>
      <c r="O225" s="480"/>
      <c r="P225" s="480"/>
    </row>
    <row r="226" spans="1:17" s="1" customFormat="1" ht="13.5" customHeight="1">
      <c r="A226" s="24" t="s">
        <v>476</v>
      </c>
      <c r="B226" s="459" t="s">
        <v>1042</v>
      </c>
      <c r="C226" s="459"/>
      <c r="D226" s="459"/>
      <c r="E226" s="459"/>
      <c r="F226" s="460"/>
      <c r="G226" s="25" t="s">
        <v>477</v>
      </c>
      <c r="H226" s="81">
        <v>40728</v>
      </c>
      <c r="I226" s="25" t="s">
        <v>478</v>
      </c>
      <c r="J226" s="81" t="s">
        <v>712</v>
      </c>
      <c r="K226" s="25" t="s">
        <v>482</v>
      </c>
      <c r="L226" s="486" t="s">
        <v>772</v>
      </c>
      <c r="M226" s="486"/>
      <c r="N226" s="105" t="s">
        <v>434</v>
      </c>
      <c r="O226" s="486" t="s">
        <v>761</v>
      </c>
      <c r="P226" s="487"/>
      <c r="Q226"/>
    </row>
    <row r="227" spans="1:17" s="1" customFormat="1" ht="13.5" customHeight="1">
      <c r="A227" s="24" t="s">
        <v>479</v>
      </c>
      <c r="B227" s="427" t="s">
        <v>1040</v>
      </c>
      <c r="C227" s="403"/>
      <c r="D227" s="403"/>
      <c r="E227" s="403"/>
      <c r="F227" s="403"/>
      <c r="G227" s="403"/>
      <c r="H227" s="403"/>
      <c r="I227" s="404"/>
      <c r="J227" s="85" t="s">
        <v>435</v>
      </c>
      <c r="K227" s="427" t="s">
        <v>1040</v>
      </c>
      <c r="L227" s="403"/>
      <c r="M227" s="403"/>
      <c r="N227" s="403"/>
      <c r="O227" s="403"/>
      <c r="P227" s="404"/>
      <c r="Q227"/>
    </row>
    <row r="228" spans="1:16" ht="12.75">
      <c r="A228" s="488"/>
      <c r="B228" s="488"/>
      <c r="C228" s="488"/>
      <c r="D228" s="488"/>
      <c r="E228" s="488"/>
      <c r="F228" s="488"/>
      <c r="G228" s="488"/>
      <c r="H228" s="488"/>
      <c r="I228" s="488"/>
      <c r="J228" s="488"/>
      <c r="K228" s="488"/>
      <c r="L228" s="488"/>
      <c r="M228" s="488"/>
      <c r="N228" s="488"/>
      <c r="O228" s="488"/>
      <c r="P228" s="488"/>
    </row>
    <row r="229" spans="1:17" s="1" customFormat="1" ht="13.5" customHeight="1">
      <c r="A229" s="24" t="s">
        <v>476</v>
      </c>
      <c r="B229" s="459" t="s">
        <v>111</v>
      </c>
      <c r="C229" s="459"/>
      <c r="D229" s="459"/>
      <c r="E229" s="459"/>
      <c r="F229" s="460"/>
      <c r="G229" s="25" t="s">
        <v>477</v>
      </c>
      <c r="H229" s="81">
        <v>40728</v>
      </c>
      <c r="I229" s="25" t="s">
        <v>478</v>
      </c>
      <c r="J229" s="81" t="s">
        <v>712</v>
      </c>
      <c r="K229" s="25" t="s">
        <v>482</v>
      </c>
      <c r="L229" s="486" t="s">
        <v>772</v>
      </c>
      <c r="M229" s="486"/>
      <c r="N229" s="105" t="s">
        <v>434</v>
      </c>
      <c r="O229" s="486" t="s">
        <v>761</v>
      </c>
      <c r="P229" s="487"/>
      <c r="Q229"/>
    </row>
    <row r="230" spans="1:17" s="1" customFormat="1" ht="13.5" customHeight="1">
      <c r="A230" s="24" t="s">
        <v>479</v>
      </c>
      <c r="B230" s="427" t="s">
        <v>107</v>
      </c>
      <c r="C230" s="403"/>
      <c r="D230" s="403"/>
      <c r="E230" s="403"/>
      <c r="F230" s="403"/>
      <c r="G230" s="403"/>
      <c r="H230" s="403"/>
      <c r="I230" s="404"/>
      <c r="J230" s="85" t="s">
        <v>435</v>
      </c>
      <c r="K230" s="427" t="s">
        <v>114</v>
      </c>
      <c r="L230" s="403"/>
      <c r="M230" s="403"/>
      <c r="N230" s="403"/>
      <c r="O230" s="403"/>
      <c r="P230" s="404"/>
      <c r="Q230"/>
    </row>
    <row r="231" spans="1:16" ht="12.75">
      <c r="A231" s="480"/>
      <c r="B231" s="480"/>
      <c r="C231" s="480"/>
      <c r="D231" s="480"/>
      <c r="E231" s="480"/>
      <c r="F231" s="480"/>
      <c r="G231" s="480"/>
      <c r="H231" s="480"/>
      <c r="I231" s="480"/>
      <c r="J231" s="480"/>
      <c r="K231" s="480"/>
      <c r="L231" s="480"/>
      <c r="M231" s="480"/>
      <c r="N231" s="480"/>
      <c r="O231" s="480"/>
      <c r="P231" s="480"/>
    </row>
    <row r="232" spans="1:17" s="1" customFormat="1" ht="13.5" customHeight="1">
      <c r="A232" s="24" t="s">
        <v>476</v>
      </c>
      <c r="B232" s="459" t="s">
        <v>112</v>
      </c>
      <c r="C232" s="459"/>
      <c r="D232" s="459"/>
      <c r="E232" s="459"/>
      <c r="F232" s="460"/>
      <c r="G232" s="25" t="s">
        <v>477</v>
      </c>
      <c r="H232" s="81">
        <v>41316</v>
      </c>
      <c r="I232" s="25" t="s">
        <v>478</v>
      </c>
      <c r="J232" s="81" t="s">
        <v>712</v>
      </c>
      <c r="K232" s="25" t="s">
        <v>482</v>
      </c>
      <c r="L232" s="486" t="s">
        <v>772</v>
      </c>
      <c r="M232" s="486"/>
      <c r="N232" s="105" t="s">
        <v>434</v>
      </c>
      <c r="O232" s="486" t="s">
        <v>761</v>
      </c>
      <c r="P232" s="487"/>
      <c r="Q232"/>
    </row>
    <row r="233" spans="1:17" s="1" customFormat="1" ht="13.5" customHeight="1">
      <c r="A233" s="24" t="s">
        <v>479</v>
      </c>
      <c r="B233" s="427" t="s">
        <v>107</v>
      </c>
      <c r="C233" s="403"/>
      <c r="D233" s="403"/>
      <c r="E233" s="403"/>
      <c r="F233" s="403"/>
      <c r="G233" s="403"/>
      <c r="H233" s="403"/>
      <c r="I233" s="404"/>
      <c r="J233" s="85" t="s">
        <v>435</v>
      </c>
      <c r="K233" s="427" t="s">
        <v>1040</v>
      </c>
      <c r="L233" s="403"/>
      <c r="M233" s="403"/>
      <c r="N233" s="403"/>
      <c r="O233" s="403"/>
      <c r="P233" s="404"/>
      <c r="Q233"/>
    </row>
    <row r="234" spans="1:16" ht="12.75">
      <c r="A234" s="480"/>
      <c r="B234" s="480"/>
      <c r="C234" s="480"/>
      <c r="D234" s="480"/>
      <c r="E234" s="480"/>
      <c r="F234" s="480"/>
      <c r="G234" s="480"/>
      <c r="H234" s="480"/>
      <c r="I234" s="480"/>
      <c r="J234" s="480"/>
      <c r="K234" s="480"/>
      <c r="L234" s="480"/>
      <c r="M234" s="480"/>
      <c r="N234" s="480"/>
      <c r="O234" s="480"/>
      <c r="P234" s="480"/>
    </row>
    <row r="235" spans="1:17" s="1" customFormat="1" ht="13.5" customHeight="1">
      <c r="A235" s="24" t="s">
        <v>476</v>
      </c>
      <c r="B235" s="459" t="s">
        <v>113</v>
      </c>
      <c r="C235" s="459"/>
      <c r="D235" s="459"/>
      <c r="E235" s="459"/>
      <c r="F235" s="460"/>
      <c r="G235" s="25" t="s">
        <v>477</v>
      </c>
      <c r="H235" s="81">
        <v>41431</v>
      </c>
      <c r="I235" s="25" t="s">
        <v>478</v>
      </c>
      <c r="J235" s="81" t="s">
        <v>712</v>
      </c>
      <c r="K235" s="25" t="s">
        <v>482</v>
      </c>
      <c r="L235" s="486" t="s">
        <v>772</v>
      </c>
      <c r="M235" s="486"/>
      <c r="N235" s="105" t="s">
        <v>434</v>
      </c>
      <c r="O235" s="486" t="s">
        <v>761</v>
      </c>
      <c r="P235" s="487"/>
      <c r="Q235"/>
    </row>
    <row r="236" spans="1:17" s="1" customFormat="1" ht="13.5" customHeight="1">
      <c r="A236" s="24" t="s">
        <v>479</v>
      </c>
      <c r="B236" s="427" t="s">
        <v>107</v>
      </c>
      <c r="C236" s="403"/>
      <c r="D236" s="403"/>
      <c r="E236" s="403"/>
      <c r="F236" s="403"/>
      <c r="G236" s="403"/>
      <c r="H236" s="403"/>
      <c r="I236" s="404"/>
      <c r="J236" s="85" t="s">
        <v>435</v>
      </c>
      <c r="K236" s="427" t="s">
        <v>1040</v>
      </c>
      <c r="L236" s="403"/>
      <c r="M236" s="403"/>
      <c r="N236" s="403"/>
      <c r="O236" s="403"/>
      <c r="P236" s="404"/>
      <c r="Q236"/>
    </row>
  </sheetData>
  <sheetProtection password="CEFE" sheet="1"/>
  <mergeCells count="470">
    <mergeCell ref="B236:I236"/>
    <mergeCell ref="K236:P236"/>
    <mergeCell ref="B233:I233"/>
    <mergeCell ref="K233:P233"/>
    <mergeCell ref="A234:P234"/>
    <mergeCell ref="B235:F235"/>
    <mergeCell ref="L235:M235"/>
    <mergeCell ref="B229:F229"/>
    <mergeCell ref="L229:M229"/>
    <mergeCell ref="O229:P229"/>
    <mergeCell ref="O235:P235"/>
    <mergeCell ref="B230:I230"/>
    <mergeCell ref="K230:P230"/>
    <mergeCell ref="A231:P231"/>
    <mergeCell ref="B232:F232"/>
    <mergeCell ref="L232:M232"/>
    <mergeCell ref="O232:P232"/>
    <mergeCell ref="B227:I227"/>
    <mergeCell ref="K227:P227"/>
    <mergeCell ref="A228:P228"/>
    <mergeCell ref="B224:I224"/>
    <mergeCell ref="K224:P224"/>
    <mergeCell ref="A225:P225"/>
    <mergeCell ref="B226:F226"/>
    <mergeCell ref="L226:M226"/>
    <mergeCell ref="B220:F220"/>
    <mergeCell ref="L220:M220"/>
    <mergeCell ref="O220:P220"/>
    <mergeCell ref="O226:P226"/>
    <mergeCell ref="B221:I221"/>
    <mergeCell ref="K221:P221"/>
    <mergeCell ref="A222:P222"/>
    <mergeCell ref="B223:F223"/>
    <mergeCell ref="L223:M223"/>
    <mergeCell ref="O223:P223"/>
    <mergeCell ref="B218:I218"/>
    <mergeCell ref="K218:P218"/>
    <mergeCell ref="A219:P219"/>
    <mergeCell ref="B215:I215"/>
    <mergeCell ref="K215:P215"/>
    <mergeCell ref="A216:P216"/>
    <mergeCell ref="B217:F217"/>
    <mergeCell ref="L217:M217"/>
    <mergeCell ref="O217:P217"/>
    <mergeCell ref="K209:P209"/>
    <mergeCell ref="A210:P210"/>
    <mergeCell ref="B212:I212"/>
    <mergeCell ref="K212:P212"/>
    <mergeCell ref="A213:P213"/>
    <mergeCell ref="B214:F214"/>
    <mergeCell ref="L214:M214"/>
    <mergeCell ref="O214:P214"/>
    <mergeCell ref="A206:P206"/>
    <mergeCell ref="A207:E207"/>
    <mergeCell ref="F207:P207"/>
    <mergeCell ref="B211:F211"/>
    <mergeCell ref="L211:M211"/>
    <mergeCell ref="O211:P211"/>
    <mergeCell ref="B208:F208"/>
    <mergeCell ref="L208:M208"/>
    <mergeCell ref="O208:P208"/>
    <mergeCell ref="B209:I209"/>
    <mergeCell ref="O201:P201"/>
    <mergeCell ref="B202:I202"/>
    <mergeCell ref="K202:P202"/>
    <mergeCell ref="A203:P203"/>
    <mergeCell ref="B205:I205"/>
    <mergeCell ref="K205:P205"/>
    <mergeCell ref="B198:I198"/>
    <mergeCell ref="K198:P198"/>
    <mergeCell ref="A199:P199"/>
    <mergeCell ref="A200:E200"/>
    <mergeCell ref="F200:P200"/>
    <mergeCell ref="B204:F204"/>
    <mergeCell ref="L204:M204"/>
    <mergeCell ref="O204:P204"/>
    <mergeCell ref="B201:F201"/>
    <mergeCell ref="L201:M201"/>
    <mergeCell ref="L193:M193"/>
    <mergeCell ref="O193:P193"/>
    <mergeCell ref="A195:P195"/>
    <mergeCell ref="A196:E196"/>
    <mergeCell ref="F196:P196"/>
    <mergeCell ref="B197:F197"/>
    <mergeCell ref="L197:M197"/>
    <mergeCell ref="O197:P197"/>
    <mergeCell ref="A189:P189"/>
    <mergeCell ref="B190:F190"/>
    <mergeCell ref="L190:M190"/>
    <mergeCell ref="O190:P190"/>
    <mergeCell ref="B194:I194"/>
    <mergeCell ref="K194:P194"/>
    <mergeCell ref="B191:I191"/>
    <mergeCell ref="K191:P191"/>
    <mergeCell ref="A192:P192"/>
    <mergeCell ref="B193:F193"/>
    <mergeCell ref="A186:P186"/>
    <mergeCell ref="B187:F187"/>
    <mergeCell ref="L187:M187"/>
    <mergeCell ref="O187:P187"/>
    <mergeCell ref="B188:I188"/>
    <mergeCell ref="K188:P188"/>
    <mergeCell ref="L181:M181"/>
    <mergeCell ref="O181:P181"/>
    <mergeCell ref="B184:F184"/>
    <mergeCell ref="L184:M184"/>
    <mergeCell ref="O184:P184"/>
    <mergeCell ref="B185:I185"/>
    <mergeCell ref="K185:P185"/>
    <mergeCell ref="B178:F178"/>
    <mergeCell ref="L178:M178"/>
    <mergeCell ref="O178:P178"/>
    <mergeCell ref="B182:I182"/>
    <mergeCell ref="K182:P182"/>
    <mergeCell ref="A183:P183"/>
    <mergeCell ref="B179:I179"/>
    <mergeCell ref="K179:P179"/>
    <mergeCell ref="A180:P180"/>
    <mergeCell ref="B181:F181"/>
    <mergeCell ref="B175:F175"/>
    <mergeCell ref="L175:M175"/>
    <mergeCell ref="O175:P175"/>
    <mergeCell ref="B176:I176"/>
    <mergeCell ref="K176:P176"/>
    <mergeCell ref="A177:P177"/>
    <mergeCell ref="B172:F172"/>
    <mergeCell ref="L172:M172"/>
    <mergeCell ref="O172:P172"/>
    <mergeCell ref="B173:I173"/>
    <mergeCell ref="K173:P173"/>
    <mergeCell ref="A174:P174"/>
    <mergeCell ref="A171:P171"/>
    <mergeCell ref="B167:I167"/>
    <mergeCell ref="K167:P167"/>
    <mergeCell ref="A168:P168"/>
    <mergeCell ref="B169:F169"/>
    <mergeCell ref="L169:M169"/>
    <mergeCell ref="O169:P169"/>
    <mergeCell ref="A165:P165"/>
    <mergeCell ref="B166:F166"/>
    <mergeCell ref="L166:M166"/>
    <mergeCell ref="O166:P166"/>
    <mergeCell ref="B170:I170"/>
    <mergeCell ref="K170:P170"/>
    <mergeCell ref="O160:P160"/>
    <mergeCell ref="B161:I161"/>
    <mergeCell ref="K161:P161"/>
    <mergeCell ref="A162:P162"/>
    <mergeCell ref="B164:I164"/>
    <mergeCell ref="K164:P164"/>
    <mergeCell ref="B157:I157"/>
    <mergeCell ref="K157:P157"/>
    <mergeCell ref="A158:P158"/>
    <mergeCell ref="A159:E159"/>
    <mergeCell ref="F159:P159"/>
    <mergeCell ref="B163:F163"/>
    <mergeCell ref="L163:M163"/>
    <mergeCell ref="O163:P163"/>
    <mergeCell ref="B160:F160"/>
    <mergeCell ref="L160:M160"/>
    <mergeCell ref="B154:I154"/>
    <mergeCell ref="K154:P154"/>
    <mergeCell ref="A155:P155"/>
    <mergeCell ref="B156:F156"/>
    <mergeCell ref="L156:M156"/>
    <mergeCell ref="O156:P156"/>
    <mergeCell ref="A151:P151"/>
    <mergeCell ref="A152:E152"/>
    <mergeCell ref="F152:P152"/>
    <mergeCell ref="B153:F153"/>
    <mergeCell ref="L153:M153"/>
    <mergeCell ref="O153:P153"/>
    <mergeCell ref="B147:I147"/>
    <mergeCell ref="K147:P147"/>
    <mergeCell ref="A148:P148"/>
    <mergeCell ref="B149:F149"/>
    <mergeCell ref="L149:M149"/>
    <mergeCell ref="B150:I150"/>
    <mergeCell ref="K150:P150"/>
    <mergeCell ref="B141:I141"/>
    <mergeCell ref="K141:P141"/>
    <mergeCell ref="O149:P149"/>
    <mergeCell ref="B144:I144"/>
    <mergeCell ref="K144:P144"/>
    <mergeCell ref="A145:P145"/>
    <mergeCell ref="B146:F146"/>
    <mergeCell ref="L146:M146"/>
    <mergeCell ref="O146:P146"/>
    <mergeCell ref="B143:F143"/>
    <mergeCell ref="L143:M143"/>
    <mergeCell ref="O143:P143"/>
    <mergeCell ref="B140:F140"/>
    <mergeCell ref="L140:M140"/>
    <mergeCell ref="O140:P140"/>
    <mergeCell ref="K137:P137"/>
    <mergeCell ref="A139:E139"/>
    <mergeCell ref="F139:P139"/>
    <mergeCell ref="A142:P142"/>
    <mergeCell ref="A138:P138"/>
    <mergeCell ref="B136:F136"/>
    <mergeCell ref="L136:M136"/>
    <mergeCell ref="O136:P136"/>
    <mergeCell ref="B137:I137"/>
    <mergeCell ref="B133:I133"/>
    <mergeCell ref="K133:P133"/>
    <mergeCell ref="A134:P134"/>
    <mergeCell ref="A135:E135"/>
    <mergeCell ref="F135:P135"/>
    <mergeCell ref="A128:P128"/>
    <mergeCell ref="B130:I130"/>
    <mergeCell ref="K130:P130"/>
    <mergeCell ref="A131:P131"/>
    <mergeCell ref="B132:F132"/>
    <mergeCell ref="L132:M132"/>
    <mergeCell ref="O132:P132"/>
    <mergeCell ref="A125:E125"/>
    <mergeCell ref="F125:P125"/>
    <mergeCell ref="B129:F129"/>
    <mergeCell ref="L129:M129"/>
    <mergeCell ref="O129:P129"/>
    <mergeCell ref="B126:F126"/>
    <mergeCell ref="L126:M126"/>
    <mergeCell ref="O126:P126"/>
    <mergeCell ref="B127:I127"/>
    <mergeCell ref="K127:P127"/>
    <mergeCell ref="A120:P120"/>
    <mergeCell ref="A121:E121"/>
    <mergeCell ref="F121:P121"/>
    <mergeCell ref="B123:I123"/>
    <mergeCell ref="K123:P123"/>
    <mergeCell ref="A124:P124"/>
    <mergeCell ref="B116:I116"/>
    <mergeCell ref="K116:P116"/>
    <mergeCell ref="B122:F122"/>
    <mergeCell ref="L122:M122"/>
    <mergeCell ref="O122:P122"/>
    <mergeCell ref="B118:F118"/>
    <mergeCell ref="L118:M118"/>
    <mergeCell ref="O118:P118"/>
    <mergeCell ref="B119:I119"/>
    <mergeCell ref="K119:P119"/>
    <mergeCell ref="B112:I112"/>
    <mergeCell ref="K112:P112"/>
    <mergeCell ref="A113:P113"/>
    <mergeCell ref="A114:E114"/>
    <mergeCell ref="F114:P114"/>
    <mergeCell ref="B115:F115"/>
    <mergeCell ref="L115:M115"/>
    <mergeCell ref="O115:P115"/>
    <mergeCell ref="B108:F108"/>
    <mergeCell ref="L108:M108"/>
    <mergeCell ref="O108:P108"/>
    <mergeCell ref="B109:I109"/>
    <mergeCell ref="K109:P109"/>
    <mergeCell ref="A117:P117"/>
    <mergeCell ref="A110:P110"/>
    <mergeCell ref="B111:F111"/>
    <mergeCell ref="L111:M111"/>
    <mergeCell ref="O111:P111"/>
    <mergeCell ref="B104:F104"/>
    <mergeCell ref="L104:M104"/>
    <mergeCell ref="B105:I105"/>
    <mergeCell ref="K105:P105"/>
    <mergeCell ref="A106:P106"/>
    <mergeCell ref="A107:E107"/>
    <mergeCell ref="F107:P107"/>
    <mergeCell ref="O104:P104"/>
    <mergeCell ref="B99:I99"/>
    <mergeCell ref="K99:P99"/>
    <mergeCell ref="A100:P100"/>
    <mergeCell ref="B101:F101"/>
    <mergeCell ref="L101:M101"/>
    <mergeCell ref="O101:P101"/>
    <mergeCell ref="B102:I102"/>
    <mergeCell ref="K102:P102"/>
    <mergeCell ref="A103:P103"/>
    <mergeCell ref="B95:I95"/>
    <mergeCell ref="K95:P95"/>
    <mergeCell ref="A96:P96"/>
    <mergeCell ref="A97:E97"/>
    <mergeCell ref="F97:P97"/>
    <mergeCell ref="B98:F98"/>
    <mergeCell ref="L98:M98"/>
    <mergeCell ref="O98:P98"/>
    <mergeCell ref="B92:I92"/>
    <mergeCell ref="K92:P92"/>
    <mergeCell ref="A93:P93"/>
    <mergeCell ref="B94:F94"/>
    <mergeCell ref="L94:M94"/>
    <mergeCell ref="O94:P94"/>
    <mergeCell ref="A87:P87"/>
    <mergeCell ref="B89:I89"/>
    <mergeCell ref="K89:P89"/>
    <mergeCell ref="A90:P90"/>
    <mergeCell ref="B91:F91"/>
    <mergeCell ref="L91:M91"/>
    <mergeCell ref="O91:P91"/>
    <mergeCell ref="A84:E84"/>
    <mergeCell ref="F84:P84"/>
    <mergeCell ref="B88:F88"/>
    <mergeCell ref="L88:M88"/>
    <mergeCell ref="O88:P88"/>
    <mergeCell ref="B85:F85"/>
    <mergeCell ref="L85:M85"/>
    <mergeCell ref="O85:P85"/>
    <mergeCell ref="B86:I86"/>
    <mergeCell ref="K86:P86"/>
    <mergeCell ref="B81:F81"/>
    <mergeCell ref="L81:M81"/>
    <mergeCell ref="O81:P81"/>
    <mergeCell ref="B82:I82"/>
    <mergeCell ref="K82:P82"/>
    <mergeCell ref="A83:P83"/>
    <mergeCell ref="B73:F73"/>
    <mergeCell ref="L73:M73"/>
    <mergeCell ref="B77:F77"/>
    <mergeCell ref="L77:M77"/>
    <mergeCell ref="A79:P79"/>
    <mergeCell ref="A80:E80"/>
    <mergeCell ref="F80:P80"/>
    <mergeCell ref="O77:P77"/>
    <mergeCell ref="B78:I78"/>
    <mergeCell ref="K78:P78"/>
    <mergeCell ref="L70:M70"/>
    <mergeCell ref="O70:P70"/>
    <mergeCell ref="B74:I74"/>
    <mergeCell ref="K74:P74"/>
    <mergeCell ref="A75:P75"/>
    <mergeCell ref="A76:E76"/>
    <mergeCell ref="F76:P76"/>
    <mergeCell ref="K71:P71"/>
    <mergeCell ref="A72:P72"/>
    <mergeCell ref="A66:E66"/>
    <mergeCell ref="F66:P66"/>
    <mergeCell ref="B67:F67"/>
    <mergeCell ref="L67:M67"/>
    <mergeCell ref="O67:P67"/>
    <mergeCell ref="L63:M63"/>
    <mergeCell ref="O63:P63"/>
    <mergeCell ref="B64:I64"/>
    <mergeCell ref="K64:P64"/>
    <mergeCell ref="O73:P73"/>
    <mergeCell ref="B68:I68"/>
    <mergeCell ref="K68:P68"/>
    <mergeCell ref="A69:P69"/>
    <mergeCell ref="B70:F70"/>
    <mergeCell ref="B71:I71"/>
    <mergeCell ref="B59:F59"/>
    <mergeCell ref="L59:M59"/>
    <mergeCell ref="O59:P59"/>
    <mergeCell ref="A65:P65"/>
    <mergeCell ref="B60:I60"/>
    <mergeCell ref="K60:P60"/>
    <mergeCell ref="A61:P61"/>
    <mergeCell ref="A62:E62"/>
    <mergeCell ref="F62:P62"/>
    <mergeCell ref="B63:F63"/>
    <mergeCell ref="B56:F56"/>
    <mergeCell ref="L56:M56"/>
    <mergeCell ref="O56:P56"/>
    <mergeCell ref="B57:I57"/>
    <mergeCell ref="K57:P57"/>
    <mergeCell ref="A58:P58"/>
    <mergeCell ref="B53:F53"/>
    <mergeCell ref="L53:M53"/>
    <mergeCell ref="O53:P53"/>
    <mergeCell ref="B54:I54"/>
    <mergeCell ref="K54:P54"/>
    <mergeCell ref="A55:P55"/>
    <mergeCell ref="B50:F50"/>
    <mergeCell ref="L50:M50"/>
    <mergeCell ref="O50:P50"/>
    <mergeCell ref="B51:I51"/>
    <mergeCell ref="K51:P51"/>
    <mergeCell ref="A52:P52"/>
    <mergeCell ref="B48:I48"/>
    <mergeCell ref="K48:P48"/>
    <mergeCell ref="A49:P49"/>
    <mergeCell ref="B45:I45"/>
    <mergeCell ref="K45:P45"/>
    <mergeCell ref="A46:P46"/>
    <mergeCell ref="B47:F47"/>
    <mergeCell ref="L47:M47"/>
    <mergeCell ref="O47:P47"/>
    <mergeCell ref="B42:I42"/>
    <mergeCell ref="K42:P42"/>
    <mergeCell ref="A43:P43"/>
    <mergeCell ref="B44:F44"/>
    <mergeCell ref="L44:M44"/>
    <mergeCell ref="O44:P44"/>
    <mergeCell ref="A40:P40"/>
    <mergeCell ref="B41:F41"/>
    <mergeCell ref="L41:M41"/>
    <mergeCell ref="O41:P41"/>
    <mergeCell ref="B38:F38"/>
    <mergeCell ref="L38:M38"/>
    <mergeCell ref="O38:P38"/>
    <mergeCell ref="B39:I39"/>
    <mergeCell ref="K39:P39"/>
    <mergeCell ref="K33:P33"/>
    <mergeCell ref="A34:P34"/>
    <mergeCell ref="B35:F35"/>
    <mergeCell ref="L35:M35"/>
    <mergeCell ref="O35:P35"/>
    <mergeCell ref="A37:P37"/>
    <mergeCell ref="B29:I29"/>
    <mergeCell ref="K29:P29"/>
    <mergeCell ref="B36:I36"/>
    <mergeCell ref="K36:P36"/>
    <mergeCell ref="A31:E31"/>
    <mergeCell ref="F31:P31"/>
    <mergeCell ref="B32:F32"/>
    <mergeCell ref="L32:M32"/>
    <mergeCell ref="O32:P32"/>
    <mergeCell ref="B33:I33"/>
    <mergeCell ref="A30:P30"/>
    <mergeCell ref="L25:M25"/>
    <mergeCell ref="O25:P25"/>
    <mergeCell ref="L28:M28"/>
    <mergeCell ref="O28:P28"/>
    <mergeCell ref="B25:F25"/>
    <mergeCell ref="B26:I26"/>
    <mergeCell ref="K26:P26"/>
    <mergeCell ref="A27:P27"/>
    <mergeCell ref="B28:F28"/>
    <mergeCell ref="A23:P23"/>
    <mergeCell ref="A24:E24"/>
    <mergeCell ref="F24:P24"/>
    <mergeCell ref="L21:M21"/>
    <mergeCell ref="O21:P21"/>
    <mergeCell ref="B22:I22"/>
    <mergeCell ref="K22:P22"/>
    <mergeCell ref="L14:M14"/>
    <mergeCell ref="O14:P14"/>
    <mergeCell ref="A17:E17"/>
    <mergeCell ref="L18:M18"/>
    <mergeCell ref="O18:P18"/>
    <mergeCell ref="B15:I15"/>
    <mergeCell ref="K15:P15"/>
    <mergeCell ref="F17:P17"/>
    <mergeCell ref="B18:F18"/>
    <mergeCell ref="B8:I8"/>
    <mergeCell ref="O7:P7"/>
    <mergeCell ref="A9:P9"/>
    <mergeCell ref="A20:P20"/>
    <mergeCell ref="B21:F21"/>
    <mergeCell ref="A13:P13"/>
    <mergeCell ref="B14:F14"/>
    <mergeCell ref="A16:P16"/>
    <mergeCell ref="B19:I19"/>
    <mergeCell ref="K19:P19"/>
    <mergeCell ref="B12:I12"/>
    <mergeCell ref="K12:P12"/>
    <mergeCell ref="L7:M7"/>
    <mergeCell ref="K8:P8"/>
    <mergeCell ref="A10:E10"/>
    <mergeCell ref="F10:P10"/>
    <mergeCell ref="B11:F11"/>
    <mergeCell ref="L11:M11"/>
    <mergeCell ref="O11:P11"/>
    <mergeCell ref="B7:F7"/>
    <mergeCell ref="A1:P1"/>
    <mergeCell ref="F6:P6"/>
    <mergeCell ref="A4:P5"/>
    <mergeCell ref="A2:P2"/>
    <mergeCell ref="A3:D3"/>
    <mergeCell ref="O3:P3"/>
    <mergeCell ref="M3:N3"/>
    <mergeCell ref="E3:L3"/>
    <mergeCell ref="A6:E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8"/>
  <sheetViews>
    <sheetView tabSelected="1" zoomScalePageLayoutView="0" workbookViewId="0" topLeftCell="A1">
      <selection activeCell="E8" sqref="E8:I9"/>
    </sheetView>
  </sheetViews>
  <sheetFormatPr defaultColWidth="9.140625" defaultRowHeight="12.75"/>
  <cols>
    <col min="1" max="1" width="12.421875" style="0" customWidth="1"/>
    <col min="2" max="2" width="7.00390625" style="0" customWidth="1"/>
    <col min="3" max="3" width="8.421875" style="0" customWidth="1"/>
    <col min="4" max="4" width="10.57421875" style="0" customWidth="1"/>
    <col min="5" max="5" width="8.57421875" style="0" customWidth="1"/>
    <col min="6" max="6" width="9.28125" style="0" bestFit="1" customWidth="1"/>
    <col min="7" max="7" width="10.28125" style="0" customWidth="1"/>
    <col min="8" max="8" width="9.7109375" style="0" customWidth="1"/>
    <col min="9" max="9" width="10.8515625" style="0" customWidth="1"/>
    <col min="10" max="13" width="13.7109375" style="0" customWidth="1"/>
  </cols>
  <sheetData>
    <row r="1" spans="1:9" ht="13.5" thickBot="1">
      <c r="A1" s="336" t="s">
        <v>694</v>
      </c>
      <c r="B1" s="337"/>
      <c r="C1" s="337"/>
      <c r="D1" s="337"/>
      <c r="E1" s="337"/>
      <c r="F1" s="337"/>
      <c r="G1" s="337"/>
      <c r="H1" s="337"/>
      <c r="I1" s="338"/>
    </row>
    <row r="2" spans="1:9" ht="12.75">
      <c r="A2" s="339"/>
      <c r="B2" s="340"/>
      <c r="C2" s="340"/>
      <c r="D2" s="340"/>
      <c r="E2" s="340"/>
      <c r="F2" s="340"/>
      <c r="G2" s="340"/>
      <c r="H2" s="340"/>
      <c r="I2" s="341"/>
    </row>
    <row r="3" spans="1:15" ht="12.75">
      <c r="A3" s="371" t="s">
        <v>664</v>
      </c>
      <c r="B3" s="372"/>
      <c r="C3" s="372"/>
      <c r="D3" s="372"/>
      <c r="E3" s="372"/>
      <c r="F3" s="372"/>
      <c r="G3" s="372"/>
      <c r="H3" s="145" t="s">
        <v>483</v>
      </c>
      <c r="I3" s="146" t="s">
        <v>707</v>
      </c>
      <c r="O3" s="58"/>
    </row>
    <row r="4" spans="1:19" s="1" customFormat="1" ht="13.5" thickBot="1">
      <c r="A4" s="319"/>
      <c r="B4" s="320"/>
      <c r="C4" s="320"/>
      <c r="D4" s="320"/>
      <c r="E4" s="320"/>
      <c r="F4" s="320"/>
      <c r="G4" s="320"/>
      <c r="H4" s="320"/>
      <c r="I4" s="321"/>
      <c r="J4" s="26"/>
      <c r="K4" s="26"/>
      <c r="L4" s="26"/>
      <c r="M4" s="26"/>
      <c r="N4" s="26"/>
      <c r="O4"/>
      <c r="P4"/>
      <c r="Q4"/>
      <c r="R4"/>
      <c r="S4"/>
    </row>
    <row r="5" spans="1:12" s="1" customFormat="1" ht="12.75">
      <c r="A5" s="322" t="s">
        <v>550</v>
      </c>
      <c r="B5" s="323"/>
      <c r="C5" s="326" t="s">
        <v>708</v>
      </c>
      <c r="D5" s="326"/>
      <c r="E5" s="327"/>
      <c r="F5" s="330" t="s">
        <v>661</v>
      </c>
      <c r="G5" s="331"/>
      <c r="H5" s="331"/>
      <c r="I5" s="332"/>
      <c r="J5" s="6"/>
      <c r="K5" s="6"/>
      <c r="L5" s="6"/>
    </row>
    <row r="6" spans="1:12" s="1" customFormat="1" ht="13.5" thickBot="1">
      <c r="A6" s="324" t="s">
        <v>551</v>
      </c>
      <c r="B6" s="325"/>
      <c r="C6" s="328" t="s">
        <v>709</v>
      </c>
      <c r="D6" s="328"/>
      <c r="E6" s="329"/>
      <c r="F6" s="333" t="s">
        <v>662</v>
      </c>
      <c r="G6" s="334"/>
      <c r="H6" s="334"/>
      <c r="I6" s="335"/>
      <c r="J6" s="6"/>
      <c r="K6" s="6"/>
      <c r="L6" s="6"/>
    </row>
    <row r="7" spans="1:12" s="1" customFormat="1" ht="13.5" thickBot="1">
      <c r="A7" s="312" t="s">
        <v>552</v>
      </c>
      <c r="B7" s="313"/>
      <c r="C7" s="316" t="s">
        <v>710</v>
      </c>
      <c r="D7" s="316"/>
      <c r="E7" s="124" t="s">
        <v>650</v>
      </c>
      <c r="F7" s="317" t="s">
        <v>711</v>
      </c>
      <c r="G7" s="318"/>
      <c r="H7" s="226" t="s">
        <v>712</v>
      </c>
      <c r="I7" s="318"/>
      <c r="J7"/>
      <c r="K7"/>
      <c r="L7"/>
    </row>
    <row r="8" spans="1:12" s="1" customFormat="1" ht="12.75">
      <c r="A8" s="304" t="s">
        <v>469</v>
      </c>
      <c r="B8" s="305"/>
      <c r="C8" s="305"/>
      <c r="D8" s="125">
        <v>26</v>
      </c>
      <c r="E8" s="306"/>
      <c r="F8" s="307"/>
      <c r="G8" s="307"/>
      <c r="H8" s="307"/>
      <c r="I8" s="308"/>
      <c r="J8" s="6"/>
      <c r="K8" s="6"/>
      <c r="L8" s="6"/>
    </row>
    <row r="9" spans="1:12" s="1" customFormat="1" ht="13.5" thickBot="1">
      <c r="A9" s="314" t="s">
        <v>470</v>
      </c>
      <c r="B9" s="315"/>
      <c r="C9" s="315"/>
      <c r="D9" s="126">
        <v>20</v>
      </c>
      <c r="E9" s="309"/>
      <c r="F9" s="310"/>
      <c r="G9" s="310"/>
      <c r="H9" s="310"/>
      <c r="I9" s="311"/>
      <c r="J9"/>
      <c r="K9"/>
      <c r="L9"/>
    </row>
    <row r="10" spans="1:9" ht="13.5" thickBot="1">
      <c r="A10" s="301"/>
      <c r="B10" s="301"/>
      <c r="C10" s="301"/>
      <c r="D10" s="301"/>
      <c r="E10" s="301"/>
      <c r="F10" s="301"/>
      <c r="G10" s="301"/>
      <c r="H10" s="301"/>
      <c r="I10" s="301"/>
    </row>
    <row r="11" spans="1:9" ht="13.5" thickBot="1">
      <c r="A11" s="289" t="s">
        <v>499</v>
      </c>
      <c r="B11" s="290"/>
      <c r="C11" s="290"/>
      <c r="D11" s="290"/>
      <c r="E11" s="290"/>
      <c r="F11" s="290"/>
      <c r="G11" s="290"/>
      <c r="H11" s="290"/>
      <c r="I11" s="302"/>
    </row>
    <row r="12" spans="1:9" ht="12.75">
      <c r="A12" s="303" t="s">
        <v>648</v>
      </c>
      <c r="B12" s="303"/>
      <c r="C12" s="303"/>
      <c r="D12" s="303"/>
      <c r="E12" s="101"/>
      <c r="F12" s="303" t="s">
        <v>597</v>
      </c>
      <c r="G12" s="303"/>
      <c r="H12" s="303"/>
      <c r="I12" s="127"/>
    </row>
    <row r="13" spans="1:9" ht="12.75">
      <c r="A13" s="282" t="s">
        <v>600</v>
      </c>
      <c r="B13" s="283"/>
      <c r="C13" s="283"/>
      <c r="D13" s="284"/>
      <c r="E13" s="102">
        <v>0</v>
      </c>
      <c r="F13" s="288" t="s">
        <v>599</v>
      </c>
      <c r="G13" s="288"/>
      <c r="H13" s="288"/>
      <c r="I13" s="76">
        <v>0</v>
      </c>
    </row>
    <row r="14" spans="1:9" ht="12.75">
      <c r="A14" s="282" t="s">
        <v>601</v>
      </c>
      <c r="B14" s="283"/>
      <c r="C14" s="283"/>
      <c r="D14" s="283"/>
      <c r="E14" s="102">
        <v>1</v>
      </c>
      <c r="F14" s="283" t="s">
        <v>500</v>
      </c>
      <c r="G14" s="283"/>
      <c r="H14" s="284"/>
      <c r="I14" s="76">
        <v>0</v>
      </c>
    </row>
    <row r="15" spans="1:9" ht="13.5" thickBot="1">
      <c r="A15" s="298" t="s">
        <v>598</v>
      </c>
      <c r="B15" s="299"/>
      <c r="C15" s="299"/>
      <c r="D15" s="299"/>
      <c r="E15" s="64">
        <f>SUM(E13:E14)</f>
        <v>1</v>
      </c>
      <c r="F15" s="299"/>
      <c r="G15" s="299"/>
      <c r="H15" s="300"/>
      <c r="I15" s="64">
        <f>SUM(I13:I14)</f>
        <v>0</v>
      </c>
    </row>
    <row r="16" spans="1:9" ht="13.5" thickBot="1">
      <c r="A16" s="297"/>
      <c r="B16" s="297"/>
      <c r="C16" s="297"/>
      <c r="D16" s="297"/>
      <c r="E16" s="297"/>
      <c r="F16" s="297"/>
      <c r="G16" s="297"/>
      <c r="H16" s="297"/>
      <c r="I16" s="297"/>
    </row>
    <row r="17" spans="1:9" ht="13.5" thickBot="1">
      <c r="A17" s="317" t="s">
        <v>501</v>
      </c>
      <c r="B17" s="226"/>
      <c r="C17" s="226"/>
      <c r="D17" s="226"/>
      <c r="E17" s="226"/>
      <c r="F17" s="226"/>
      <c r="G17" s="226"/>
      <c r="H17" s="226"/>
      <c r="I17" s="318"/>
    </row>
    <row r="18" spans="1:9" ht="12.75">
      <c r="A18" s="282" t="s">
        <v>502</v>
      </c>
      <c r="B18" s="283"/>
      <c r="C18" s="283"/>
      <c r="D18" s="283"/>
      <c r="E18" s="283"/>
      <c r="F18" s="283"/>
      <c r="G18" s="283"/>
      <c r="H18" s="284"/>
      <c r="I18" s="76">
        <v>4</v>
      </c>
    </row>
    <row r="19" spans="1:9" ht="12.75">
      <c r="A19" s="282" t="s">
        <v>503</v>
      </c>
      <c r="B19" s="283"/>
      <c r="C19" s="283"/>
      <c r="D19" s="283"/>
      <c r="E19" s="283"/>
      <c r="F19" s="283"/>
      <c r="G19" s="283"/>
      <c r="H19" s="284"/>
      <c r="I19" s="76">
        <v>1</v>
      </c>
    </row>
    <row r="20" spans="1:9" ht="13.5" thickBot="1">
      <c r="A20" s="298" t="s">
        <v>428</v>
      </c>
      <c r="B20" s="299"/>
      <c r="C20" s="299"/>
      <c r="D20" s="299"/>
      <c r="E20" s="299"/>
      <c r="F20" s="299"/>
      <c r="G20" s="299"/>
      <c r="H20" s="300"/>
      <c r="I20" s="64">
        <f>SUM(I18:I19)</f>
        <v>5</v>
      </c>
    </row>
    <row r="21" spans="1:9" ht="13.5" thickBot="1">
      <c r="A21" s="320"/>
      <c r="B21" s="320"/>
      <c r="C21" s="320"/>
      <c r="D21" s="320"/>
      <c r="E21" s="320"/>
      <c r="F21" s="320"/>
      <c r="G21" s="320"/>
      <c r="H21" s="320"/>
      <c r="I21" s="320"/>
    </row>
    <row r="22" spans="1:9" s="6" customFormat="1" ht="13.5" thickBot="1">
      <c r="A22" s="317" t="s">
        <v>651</v>
      </c>
      <c r="B22" s="226"/>
      <c r="C22" s="226"/>
      <c r="D22" s="226"/>
      <c r="E22" s="226"/>
      <c r="F22" s="226"/>
      <c r="G22" s="226"/>
      <c r="H22" s="318"/>
      <c r="I22" s="120">
        <v>36</v>
      </c>
    </row>
    <row r="23" spans="1:9" s="6" customFormat="1" ht="12.75">
      <c r="A23" s="291"/>
      <c r="B23" s="292"/>
      <c r="C23" s="293"/>
      <c r="D23" s="345" t="s">
        <v>654</v>
      </c>
      <c r="E23" s="303"/>
      <c r="F23" s="303"/>
      <c r="G23" s="303"/>
      <c r="H23" s="128">
        <v>33</v>
      </c>
      <c r="I23" s="129">
        <f>IF(I22&lt;&gt;0,H23/I22,"")</f>
        <v>0.9166666666666666</v>
      </c>
    </row>
    <row r="24" spans="1:9" s="6" customFormat="1" ht="13.5" thickBot="1">
      <c r="A24" s="294"/>
      <c r="B24" s="295"/>
      <c r="C24" s="296"/>
      <c r="D24" s="346" t="s">
        <v>655</v>
      </c>
      <c r="E24" s="347"/>
      <c r="F24" s="347"/>
      <c r="G24" s="347"/>
      <c r="H24" s="130">
        <v>3</v>
      </c>
      <c r="I24" s="131">
        <f>IF(I22&lt;&gt;0,H24/I22,"")</f>
        <v>0.08333333333333333</v>
      </c>
    </row>
    <row r="25" spans="1:9" s="6" customFormat="1" ht="13.5" thickBot="1">
      <c r="A25" s="289" t="s">
        <v>649</v>
      </c>
      <c r="B25" s="290"/>
      <c r="C25" s="290"/>
      <c r="D25" s="290"/>
      <c r="E25" s="290"/>
      <c r="F25" s="290"/>
      <c r="G25" s="290"/>
      <c r="H25" s="290"/>
      <c r="I25" s="119">
        <v>31</v>
      </c>
    </row>
    <row r="26" spans="1:9" ht="13.5" thickBot="1">
      <c r="A26" s="320"/>
      <c r="B26" s="320"/>
      <c r="C26" s="320"/>
      <c r="D26" s="320"/>
      <c r="E26" s="320"/>
      <c r="F26" s="320"/>
      <c r="G26" s="320"/>
      <c r="H26" s="320"/>
      <c r="I26" s="320"/>
    </row>
    <row r="27" spans="1:9" ht="13.5" thickBot="1">
      <c r="A27" s="222" t="s">
        <v>653</v>
      </c>
      <c r="B27" s="223"/>
      <c r="C27" s="223"/>
      <c r="D27" s="223"/>
      <c r="E27" s="223"/>
      <c r="F27" s="223"/>
      <c r="G27" s="223"/>
      <c r="H27" s="223"/>
      <c r="I27" s="224"/>
    </row>
    <row r="28" spans="1:9" ht="12.75">
      <c r="A28" s="132" t="s">
        <v>504</v>
      </c>
      <c r="B28" s="133" t="s">
        <v>505</v>
      </c>
      <c r="C28" s="133" t="s">
        <v>506</v>
      </c>
      <c r="D28" s="133" t="s">
        <v>507</v>
      </c>
      <c r="E28" s="133" t="s">
        <v>505</v>
      </c>
      <c r="F28" s="133" t="s">
        <v>506</v>
      </c>
      <c r="G28" s="133" t="s">
        <v>508</v>
      </c>
      <c r="H28" s="133" t="s">
        <v>505</v>
      </c>
      <c r="I28" s="133" t="s">
        <v>506</v>
      </c>
    </row>
    <row r="29" spans="1:9" ht="12.75">
      <c r="A29" s="348"/>
      <c r="B29" s="349"/>
      <c r="C29" s="350"/>
      <c r="D29" s="90" t="s">
        <v>510</v>
      </c>
      <c r="E29" s="91">
        <v>4</v>
      </c>
      <c r="F29" s="121">
        <f>IF(I22&lt;&gt;0,E29/I22,"")</f>
        <v>0.1111111111111111</v>
      </c>
      <c r="G29" s="348"/>
      <c r="H29" s="349"/>
      <c r="I29" s="350"/>
    </row>
    <row r="30" spans="1:9" ht="12.75">
      <c r="A30" s="90" t="s">
        <v>509</v>
      </c>
      <c r="B30" s="86">
        <v>19</v>
      </c>
      <c r="C30" s="121">
        <f>IF(I22&lt;&gt;0,B30/I22,"")</f>
        <v>0.5277777777777778</v>
      </c>
      <c r="D30" s="90" t="s">
        <v>652</v>
      </c>
      <c r="E30" s="91">
        <v>4</v>
      </c>
      <c r="F30" s="121">
        <f>IF(I22&lt;&gt;0,E30/I22,"")</f>
        <v>0.1111111111111111</v>
      </c>
      <c r="G30" s="90" t="s">
        <v>656</v>
      </c>
      <c r="H30" s="86">
        <v>33</v>
      </c>
      <c r="I30" s="121">
        <f>IF(I22&lt;&gt;0,H30/I22,"")</f>
        <v>0.9166666666666666</v>
      </c>
    </row>
    <row r="31" spans="1:9" ht="12.75">
      <c r="A31" s="92" t="s">
        <v>511</v>
      </c>
      <c r="B31" s="87">
        <v>15</v>
      </c>
      <c r="C31" s="121">
        <f>IF(I22&lt;&gt;0,B31/I22,"")</f>
        <v>0.4166666666666667</v>
      </c>
      <c r="D31" s="92" t="s">
        <v>512</v>
      </c>
      <c r="E31" s="93">
        <v>13</v>
      </c>
      <c r="F31" s="121">
        <f>IF(I22&lt;&gt;0,E31/I22,"")</f>
        <v>0.3611111111111111</v>
      </c>
      <c r="G31" s="92" t="s">
        <v>436</v>
      </c>
      <c r="H31" s="87">
        <v>3</v>
      </c>
      <c r="I31" s="121">
        <f>IF(I22&lt;&gt;0,H31/I22,"")</f>
        <v>0.08333333333333333</v>
      </c>
    </row>
    <row r="32" spans="1:9" ht="12.75">
      <c r="A32" s="92" t="s">
        <v>593</v>
      </c>
      <c r="B32" s="87">
        <v>1</v>
      </c>
      <c r="C32" s="121">
        <f>IF(I22&lt;&gt;0,B32/I22,"")</f>
        <v>0.027777777777777776</v>
      </c>
      <c r="D32" s="92" t="s">
        <v>513</v>
      </c>
      <c r="E32" s="93">
        <v>12</v>
      </c>
      <c r="F32" s="121">
        <f>IF(I22&lt;&gt;0,E32/I22,"")</f>
        <v>0.3333333333333333</v>
      </c>
      <c r="G32" s="92" t="s">
        <v>457</v>
      </c>
      <c r="H32" s="87"/>
      <c r="I32" s="121">
        <f>IF(I22&lt;&gt;0,H32/I22,"")</f>
        <v>0</v>
      </c>
    </row>
    <row r="33" spans="1:9" ht="13.5" thickBot="1">
      <c r="A33" s="94" t="s">
        <v>514</v>
      </c>
      <c r="B33" s="88">
        <v>1</v>
      </c>
      <c r="C33" s="121">
        <f>IF(I22&lt;&gt;0,B33/I22,"")</f>
        <v>0.027777777777777776</v>
      </c>
      <c r="D33" s="95" t="s">
        <v>515</v>
      </c>
      <c r="E33" s="96">
        <v>3</v>
      </c>
      <c r="F33" s="123">
        <f>IF(I22&lt;&gt;0,E33/I22,"")</f>
        <v>0.08333333333333333</v>
      </c>
      <c r="G33" s="95" t="s">
        <v>516</v>
      </c>
      <c r="H33" s="88"/>
      <c r="I33" s="123">
        <f>IF(I22&lt;&gt;0,H33/I22,"")</f>
        <v>0</v>
      </c>
    </row>
    <row r="34" spans="1:9" ht="13.5" thickBot="1">
      <c r="A34" s="97" t="s">
        <v>428</v>
      </c>
      <c r="B34" s="98">
        <f>SUM(B29:B33)</f>
        <v>36</v>
      </c>
      <c r="C34" s="122">
        <f>SUM(C30:C33)</f>
        <v>1</v>
      </c>
      <c r="D34" s="97" t="s">
        <v>428</v>
      </c>
      <c r="E34" s="89">
        <f>SUM(E29:E33)</f>
        <v>36</v>
      </c>
      <c r="F34" s="122">
        <f>SUM(F29:F33)</f>
        <v>0.9999999999999999</v>
      </c>
      <c r="G34" s="97" t="s">
        <v>428</v>
      </c>
      <c r="H34" s="89">
        <f>SUM(H29:H33)</f>
        <v>36</v>
      </c>
      <c r="I34" s="122">
        <f>SUM(I30:I33)</f>
        <v>1</v>
      </c>
    </row>
    <row r="35" spans="1:9" ht="13.5" thickBot="1">
      <c r="A35" s="257"/>
      <c r="B35" s="257"/>
      <c r="C35" s="257"/>
      <c r="D35" s="257"/>
      <c r="E35" s="257"/>
      <c r="F35" s="257"/>
      <c r="G35" s="257"/>
      <c r="H35" s="257"/>
      <c r="I35" s="257"/>
    </row>
    <row r="36" spans="1:9" ht="13.5" thickBot="1">
      <c r="A36" s="222" t="s">
        <v>602</v>
      </c>
      <c r="B36" s="223"/>
      <c r="C36" s="223"/>
      <c r="D36" s="223"/>
      <c r="E36" s="223"/>
      <c r="F36" s="223"/>
      <c r="G36" s="223"/>
      <c r="H36" s="223"/>
      <c r="I36" s="224"/>
    </row>
    <row r="37" spans="1:9" ht="12.75">
      <c r="A37" s="364" t="s">
        <v>696</v>
      </c>
      <c r="B37" s="365"/>
      <c r="C37" s="365"/>
      <c r="D37" s="365"/>
      <c r="E37" s="365"/>
      <c r="F37" s="365"/>
      <c r="G37" s="365"/>
      <c r="H37" s="366"/>
      <c r="I37" s="65">
        <f>IF(B30&lt;&gt;0,(E29+E30+E31)/B30,"")</f>
        <v>1.105263157894737</v>
      </c>
    </row>
    <row r="38" spans="1:9" ht="12.75">
      <c r="A38" s="282" t="s">
        <v>657</v>
      </c>
      <c r="B38" s="283"/>
      <c r="C38" s="283"/>
      <c r="D38" s="283"/>
      <c r="E38" s="283"/>
      <c r="F38" s="283"/>
      <c r="G38" s="283"/>
      <c r="H38" s="284"/>
      <c r="I38" s="66">
        <f>IF(B31&lt;&gt;0,E32/B31,"")</f>
        <v>0.8</v>
      </c>
    </row>
    <row r="39" spans="1:9" ht="12.75">
      <c r="A39" s="288" t="s">
        <v>658</v>
      </c>
      <c r="B39" s="288"/>
      <c r="C39" s="288"/>
      <c r="D39" s="288"/>
      <c r="E39" s="288"/>
      <c r="F39" s="288"/>
      <c r="G39" s="288"/>
      <c r="H39" s="288"/>
      <c r="I39" s="66">
        <f>IF(B33&lt;&gt;0,E33/(B32+B33),"")</f>
        <v>1.5</v>
      </c>
    </row>
    <row r="40" spans="1:9" ht="10.5" customHeight="1" thickBot="1">
      <c r="A40" s="383"/>
      <c r="B40" s="383"/>
      <c r="C40" s="383"/>
      <c r="D40" s="383"/>
      <c r="E40" s="383"/>
      <c r="F40" s="383"/>
      <c r="G40" s="383"/>
      <c r="H40" s="383"/>
      <c r="I40" s="383"/>
    </row>
    <row r="41" spans="1:9" ht="12.75" hidden="1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2.75" hidden="1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 hidden="1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3.5" thickBot="1">
      <c r="A44" s="222" t="s">
        <v>603</v>
      </c>
      <c r="B44" s="223"/>
      <c r="C44" s="223"/>
      <c r="D44" s="223"/>
      <c r="E44" s="223"/>
      <c r="F44" s="223"/>
      <c r="G44" s="223"/>
      <c r="H44" s="223"/>
      <c r="I44" s="224"/>
    </row>
    <row r="45" spans="1:9" ht="12.75">
      <c r="A45" s="392" t="s">
        <v>460</v>
      </c>
      <c r="B45" s="393"/>
      <c r="C45" s="393"/>
      <c r="D45" s="393"/>
      <c r="E45" s="393"/>
      <c r="F45" s="393"/>
      <c r="G45" s="393"/>
      <c r="H45" s="394"/>
      <c r="I45" s="67">
        <f>'CH'!R7</f>
        <v>33240</v>
      </c>
    </row>
    <row r="46" spans="1:9" ht="12.75">
      <c r="A46" s="261" t="s">
        <v>461</v>
      </c>
      <c r="B46" s="384"/>
      <c r="C46" s="384"/>
      <c r="D46" s="384"/>
      <c r="E46" s="384"/>
      <c r="F46" s="384"/>
      <c r="G46" s="384"/>
      <c r="H46" s="385"/>
      <c r="I46" s="67">
        <f>'CH'!S7</f>
        <v>25800</v>
      </c>
    </row>
    <row r="47" spans="1:9" ht="13.5" thickBot="1">
      <c r="A47" s="386" t="s">
        <v>660</v>
      </c>
      <c r="B47" s="387"/>
      <c r="C47" s="387"/>
      <c r="D47" s="387"/>
      <c r="E47" s="387"/>
      <c r="F47" s="387"/>
      <c r="G47" s="387"/>
      <c r="H47" s="388"/>
      <c r="I47" s="67">
        <f>'CH'!T7</f>
        <v>26578.5</v>
      </c>
    </row>
    <row r="48" spans="1:9" ht="13.5" thickBot="1">
      <c r="A48" s="389" t="s">
        <v>659</v>
      </c>
      <c r="B48" s="390"/>
      <c r="C48" s="390"/>
      <c r="D48" s="390"/>
      <c r="E48" s="390"/>
      <c r="F48" s="390"/>
      <c r="G48" s="390"/>
      <c r="H48" s="390"/>
      <c r="I48" s="391"/>
    </row>
    <row r="49" spans="1:9" ht="13.5" thickBot="1">
      <c r="A49" s="257"/>
      <c r="B49" s="257"/>
      <c r="C49" s="257"/>
      <c r="D49" s="257"/>
      <c r="E49" s="257"/>
      <c r="F49" s="257"/>
      <c r="G49" s="257"/>
      <c r="H49" s="257"/>
      <c r="I49" s="257"/>
    </row>
    <row r="50" spans="1:9" ht="13.5" thickBot="1">
      <c r="A50" s="222" t="s">
        <v>604</v>
      </c>
      <c r="B50" s="223"/>
      <c r="C50" s="223"/>
      <c r="D50" s="223"/>
      <c r="E50" s="223"/>
      <c r="F50" s="223"/>
      <c r="G50" s="223"/>
      <c r="H50" s="223"/>
      <c r="I50" s="224"/>
    </row>
    <row r="51" spans="1:9" ht="13.5" thickBot="1">
      <c r="A51" s="344" t="s">
        <v>517</v>
      </c>
      <c r="B51" s="272"/>
      <c r="C51" s="272"/>
      <c r="D51" s="272"/>
      <c r="E51" s="272"/>
      <c r="F51" s="272"/>
      <c r="G51" s="272"/>
      <c r="H51" s="273"/>
      <c r="I51" s="77">
        <v>81</v>
      </c>
    </row>
    <row r="52" spans="1:9" ht="12.75">
      <c r="A52" s="285" t="s">
        <v>518</v>
      </c>
      <c r="B52" s="262"/>
      <c r="C52" s="262"/>
      <c r="D52" s="262"/>
      <c r="E52" s="262"/>
      <c r="F52" s="262"/>
      <c r="G52" s="262"/>
      <c r="H52" s="263"/>
      <c r="I52" s="77">
        <v>39</v>
      </c>
    </row>
    <row r="53" spans="1:9" ht="12.75">
      <c r="A53" s="285" t="s">
        <v>519</v>
      </c>
      <c r="B53" s="262"/>
      <c r="C53" s="262"/>
      <c r="D53" s="262"/>
      <c r="E53" s="262"/>
      <c r="F53" s="262"/>
      <c r="G53" s="262"/>
      <c r="H53" s="263"/>
      <c r="I53" s="68">
        <f>'Turmas-GR'!J7</f>
        <v>3492</v>
      </c>
    </row>
    <row r="54" spans="1:9" ht="12.75">
      <c r="A54" s="285" t="s">
        <v>520</v>
      </c>
      <c r="B54" s="262"/>
      <c r="C54" s="262"/>
      <c r="D54" s="262"/>
      <c r="E54" s="262"/>
      <c r="F54" s="262"/>
      <c r="G54" s="262"/>
      <c r="H54" s="263"/>
      <c r="I54" s="68">
        <f>'Turmas-GR'!H7</f>
        <v>305</v>
      </c>
    </row>
    <row r="55" spans="1:9" ht="12.75">
      <c r="A55" s="285" t="s">
        <v>521</v>
      </c>
      <c r="B55" s="262"/>
      <c r="C55" s="262"/>
      <c r="D55" s="262"/>
      <c r="E55" s="262"/>
      <c r="F55" s="262"/>
      <c r="G55" s="262"/>
      <c r="H55" s="263"/>
      <c r="I55" s="68">
        <f>'CH'!D7</f>
        <v>4575</v>
      </c>
    </row>
    <row r="56" spans="1:9" ht="12.75">
      <c r="A56" s="379" t="s">
        <v>681</v>
      </c>
      <c r="B56" s="380"/>
      <c r="C56" s="380"/>
      <c r="D56" s="380"/>
      <c r="E56" s="380"/>
      <c r="F56" s="380"/>
      <c r="G56" s="380"/>
      <c r="H56" s="381"/>
      <c r="I56" s="68">
        <f>'CH'!E7</f>
        <v>6722.5</v>
      </c>
    </row>
    <row r="57" spans="1:9" ht="12.75">
      <c r="A57" s="285" t="s">
        <v>613</v>
      </c>
      <c r="B57" s="262"/>
      <c r="C57" s="262"/>
      <c r="D57" s="262"/>
      <c r="E57" s="262"/>
      <c r="F57" s="262"/>
      <c r="G57" s="262"/>
      <c r="H57" s="263"/>
      <c r="I57" s="66">
        <f>IF(I52&lt;&gt;0,I53/I52,"0-turma")</f>
        <v>89.53846153846153</v>
      </c>
    </row>
    <row r="58" spans="1:9" ht="13.5" thickBot="1">
      <c r="A58" s="343" t="s">
        <v>522</v>
      </c>
      <c r="B58" s="269"/>
      <c r="C58" s="269"/>
      <c r="D58" s="269"/>
      <c r="E58" s="269"/>
      <c r="F58" s="269"/>
      <c r="G58" s="269"/>
      <c r="H58" s="270"/>
      <c r="I58" s="78">
        <v>19</v>
      </c>
    </row>
    <row r="59" spans="1:9" ht="13.5" thickBot="1">
      <c r="A59" s="292"/>
      <c r="B59" s="292"/>
      <c r="C59" s="292"/>
      <c r="D59" s="292"/>
      <c r="E59" s="292"/>
      <c r="F59" s="292"/>
      <c r="G59" s="292"/>
      <c r="H59" s="292"/>
      <c r="I59" s="292"/>
    </row>
    <row r="60" spans="1:9" ht="13.5" thickBot="1">
      <c r="A60" s="222" t="s">
        <v>605</v>
      </c>
      <c r="B60" s="223"/>
      <c r="C60" s="223"/>
      <c r="D60" s="223"/>
      <c r="E60" s="223"/>
      <c r="F60" s="223"/>
      <c r="G60" s="223"/>
      <c r="H60" s="223"/>
      <c r="I60" s="224"/>
    </row>
    <row r="61" spans="1:9" ht="13.5" thickBot="1">
      <c r="A61" s="344" t="s">
        <v>523</v>
      </c>
      <c r="B61" s="272"/>
      <c r="C61" s="272"/>
      <c r="D61" s="272"/>
      <c r="E61" s="272"/>
      <c r="F61" s="272"/>
      <c r="G61" s="272"/>
      <c r="H61" s="273"/>
      <c r="I61" s="77">
        <v>17</v>
      </c>
    </row>
    <row r="62" spans="1:9" ht="12.75">
      <c r="A62" s="285" t="s">
        <v>524</v>
      </c>
      <c r="B62" s="262"/>
      <c r="C62" s="262"/>
      <c r="D62" s="262"/>
      <c r="E62" s="262"/>
      <c r="F62" s="262"/>
      <c r="G62" s="262"/>
      <c r="H62" s="263"/>
      <c r="I62" s="77">
        <v>17</v>
      </c>
    </row>
    <row r="63" spans="1:9" ht="12.75">
      <c r="A63" s="285" t="s">
        <v>525</v>
      </c>
      <c r="B63" s="262"/>
      <c r="C63" s="262"/>
      <c r="D63" s="262"/>
      <c r="E63" s="262"/>
      <c r="F63" s="262"/>
      <c r="G63" s="262"/>
      <c r="H63" s="263"/>
      <c r="I63" s="140">
        <f>'Turmas-PG'!J7</f>
        <v>82</v>
      </c>
    </row>
    <row r="64" spans="1:9" ht="12.75">
      <c r="A64" s="285" t="s">
        <v>526</v>
      </c>
      <c r="B64" s="262"/>
      <c r="C64" s="262"/>
      <c r="D64" s="262"/>
      <c r="E64" s="262"/>
      <c r="F64" s="262"/>
      <c r="G64" s="262"/>
      <c r="H64" s="263"/>
      <c r="I64" s="68">
        <f>'Turmas-PG'!H7</f>
        <v>65</v>
      </c>
    </row>
    <row r="65" spans="1:9" ht="12.75">
      <c r="A65" s="285" t="s">
        <v>527</v>
      </c>
      <c r="B65" s="262"/>
      <c r="C65" s="262"/>
      <c r="D65" s="262"/>
      <c r="E65" s="262"/>
      <c r="F65" s="262"/>
      <c r="G65" s="262"/>
      <c r="H65" s="263"/>
      <c r="I65" s="140">
        <f>'CH'!F7</f>
        <v>986</v>
      </c>
    </row>
    <row r="66" spans="1:9" ht="12.75">
      <c r="A66" s="379" t="s">
        <v>680</v>
      </c>
      <c r="B66" s="380"/>
      <c r="C66" s="380"/>
      <c r="D66" s="380"/>
      <c r="E66" s="380"/>
      <c r="F66" s="380"/>
      <c r="G66" s="380"/>
      <c r="H66" s="381"/>
      <c r="I66" s="68">
        <f>'CH'!G7</f>
        <v>1230</v>
      </c>
    </row>
    <row r="67" spans="1:9" ht="12.75">
      <c r="A67" s="285" t="s">
        <v>614</v>
      </c>
      <c r="B67" s="262"/>
      <c r="C67" s="262"/>
      <c r="D67" s="262"/>
      <c r="E67" s="262"/>
      <c r="F67" s="262"/>
      <c r="G67" s="262"/>
      <c r="H67" s="263"/>
      <c r="I67" s="66">
        <f>IF(I62&lt;&gt;0,I63/I62,"0-turma")</f>
        <v>4.823529411764706</v>
      </c>
    </row>
    <row r="68" spans="1:9" ht="13.5" thickBot="1">
      <c r="A68" s="343" t="s">
        <v>528</v>
      </c>
      <c r="B68" s="269"/>
      <c r="C68" s="269"/>
      <c r="D68" s="269"/>
      <c r="E68" s="269"/>
      <c r="F68" s="269"/>
      <c r="G68" s="269"/>
      <c r="H68" s="270"/>
      <c r="I68" s="78">
        <v>3</v>
      </c>
    </row>
    <row r="69" spans="1:9" ht="13.5" thickBot="1">
      <c r="A69" s="226"/>
      <c r="B69" s="226"/>
      <c r="C69" s="226"/>
      <c r="D69" s="226"/>
      <c r="E69" s="226"/>
      <c r="F69" s="226"/>
      <c r="G69" s="226"/>
      <c r="H69" s="226"/>
      <c r="I69" s="226"/>
    </row>
    <row r="70" spans="1:9" ht="13.5" thickBot="1">
      <c r="A70" s="222" t="s">
        <v>606</v>
      </c>
      <c r="B70" s="223"/>
      <c r="C70" s="223"/>
      <c r="D70" s="223"/>
      <c r="E70" s="223"/>
      <c r="F70" s="223"/>
      <c r="G70" s="223"/>
      <c r="H70" s="223"/>
      <c r="I70" s="224"/>
    </row>
    <row r="71" spans="1:9" ht="12.75">
      <c r="A71" s="344" t="s">
        <v>529</v>
      </c>
      <c r="B71" s="272"/>
      <c r="C71" s="272"/>
      <c r="D71" s="272"/>
      <c r="E71" s="272"/>
      <c r="F71" s="272"/>
      <c r="G71" s="272"/>
      <c r="H71" s="273"/>
      <c r="I71" s="65">
        <f>IF(I52+I62&lt;&gt;0,(I53+I63)/(I52+I62),"0")</f>
        <v>63.82142857142857</v>
      </c>
    </row>
    <row r="72" spans="1:9" ht="12.75">
      <c r="A72" s="285" t="s">
        <v>615</v>
      </c>
      <c r="B72" s="262"/>
      <c r="C72" s="262"/>
      <c r="D72" s="262"/>
      <c r="E72" s="262"/>
      <c r="F72" s="262"/>
      <c r="G72" s="262"/>
      <c r="H72" s="263"/>
      <c r="I72" s="66">
        <f>IF(I52+I62&lt;&gt;0,(I52+I62)/I25,"0")</f>
        <v>1.8064516129032258</v>
      </c>
    </row>
    <row r="73" spans="1:9" ht="12.75">
      <c r="A73" s="285" t="s">
        <v>616</v>
      </c>
      <c r="B73" s="262"/>
      <c r="C73" s="262"/>
      <c r="D73" s="262"/>
      <c r="E73" s="262"/>
      <c r="F73" s="262"/>
      <c r="G73" s="262"/>
      <c r="H73" s="263"/>
      <c r="I73" s="66">
        <f>IF(I25&lt;&gt;0,(I63+I53)/I25,"0")</f>
        <v>115.29032258064517</v>
      </c>
    </row>
    <row r="74" spans="1:9" ht="12.75">
      <c r="A74" s="305" t="s">
        <v>617</v>
      </c>
      <c r="B74" s="305"/>
      <c r="C74" s="305"/>
      <c r="D74" s="305"/>
      <c r="E74" s="305"/>
      <c r="F74" s="305"/>
      <c r="G74" s="305"/>
      <c r="H74" s="305"/>
      <c r="I74" s="66">
        <f>IF(I25&lt;&gt;0,(I54+I64)/I25,"0")</f>
        <v>11.935483870967742</v>
      </c>
    </row>
    <row r="75" spans="1:9" ht="12.75">
      <c r="A75" s="342" t="s">
        <v>618</v>
      </c>
      <c r="B75" s="342"/>
      <c r="C75" s="342"/>
      <c r="D75" s="342"/>
      <c r="E75" s="342"/>
      <c r="F75" s="342"/>
      <c r="G75" s="342"/>
      <c r="H75" s="342"/>
      <c r="I75" s="66">
        <f>IF(I25,(I55+I65)/15/I25,"0-docente")</f>
        <v>11.959139784946236</v>
      </c>
    </row>
    <row r="76" spans="1:9" ht="13.5" thickBot="1">
      <c r="A76" s="367"/>
      <c r="B76" s="367"/>
      <c r="C76" s="367"/>
      <c r="D76" s="367"/>
      <c r="E76" s="367"/>
      <c r="F76" s="367"/>
      <c r="G76" s="367"/>
      <c r="H76" s="367"/>
      <c r="I76" s="367"/>
    </row>
    <row r="77" spans="1:9" ht="13.5" thickBot="1">
      <c r="A77" s="222" t="s">
        <v>607</v>
      </c>
      <c r="B77" s="223"/>
      <c r="C77" s="223"/>
      <c r="D77" s="223"/>
      <c r="E77" s="223"/>
      <c r="F77" s="223"/>
      <c r="G77" s="223"/>
      <c r="H77" s="223"/>
      <c r="I77" s="224"/>
    </row>
    <row r="78" spans="1:9" ht="13.5" thickBot="1">
      <c r="A78" s="241" t="s">
        <v>530</v>
      </c>
      <c r="B78" s="223"/>
      <c r="C78" s="223"/>
      <c r="D78" s="242"/>
      <c r="E78" s="135" t="s">
        <v>531</v>
      </c>
      <c r="F78" s="266" t="s">
        <v>532</v>
      </c>
      <c r="G78" s="267"/>
      <c r="H78" s="266" t="s">
        <v>533</v>
      </c>
      <c r="I78" s="267"/>
    </row>
    <row r="79" spans="1:9" ht="12.75">
      <c r="A79" s="271" t="s">
        <v>534</v>
      </c>
      <c r="B79" s="272"/>
      <c r="C79" s="272"/>
      <c r="D79" s="273"/>
      <c r="E79" s="69">
        <f>'Turmas-GR'!R7</f>
        <v>1692</v>
      </c>
      <c r="F79" s="286">
        <f>IF(E83&lt;&gt;0,E79/E83,"0-Aluno")</f>
        <v>0.4845360824742268</v>
      </c>
      <c r="G79" s="287"/>
      <c r="H79" s="260">
        <f>IF(E79+E80&lt;&gt;0,E79/(E79+E80),"0-Aluno")</f>
        <v>0.5903698534542917</v>
      </c>
      <c r="I79" s="260"/>
    </row>
    <row r="80" spans="1:9" ht="12.75">
      <c r="A80" s="261" t="s">
        <v>535</v>
      </c>
      <c r="B80" s="262"/>
      <c r="C80" s="262"/>
      <c r="D80" s="263"/>
      <c r="E80" s="70">
        <f>'Turmas-GR'!P7</f>
        <v>1174</v>
      </c>
      <c r="F80" s="378">
        <f>IF(E83&lt;&gt;0,E80/E83,"0-Aluno")</f>
        <v>0.3361970217640321</v>
      </c>
      <c r="G80" s="259"/>
      <c r="H80" s="259">
        <f>IF(E79+E80&lt;&gt;0,E80/(E79+E80),"0-Aluno")</f>
        <v>0.4096301465457083</v>
      </c>
      <c r="I80" s="259"/>
    </row>
    <row r="81" spans="1:9" ht="12.75">
      <c r="A81" s="261" t="s">
        <v>536</v>
      </c>
      <c r="B81" s="262"/>
      <c r="C81" s="262"/>
      <c r="D81" s="263"/>
      <c r="E81" s="71">
        <f>'Turmas-GR'!M7</f>
        <v>626</v>
      </c>
      <c r="F81" s="378">
        <f>IF(E83&lt;&gt;0,E81/E83,"0-Aluno")</f>
        <v>0.17926689576174112</v>
      </c>
      <c r="G81" s="259"/>
      <c r="H81" s="276" t="s">
        <v>419</v>
      </c>
      <c r="I81" s="277"/>
    </row>
    <row r="82" spans="1:9" ht="13.5" thickBot="1">
      <c r="A82" s="268" t="s">
        <v>537</v>
      </c>
      <c r="B82" s="269"/>
      <c r="C82" s="269"/>
      <c r="D82" s="270"/>
      <c r="E82" s="72">
        <f>E80+E81</f>
        <v>1800</v>
      </c>
      <c r="F82" s="228">
        <f>IF(E83&lt;&gt;0,E82/E83,"0-Aluno")</f>
        <v>0.5154639175257731</v>
      </c>
      <c r="G82" s="229"/>
      <c r="H82" s="280" t="s">
        <v>419</v>
      </c>
      <c r="I82" s="281"/>
    </row>
    <row r="83" spans="1:9" ht="13.5" thickBot="1">
      <c r="A83" s="268" t="s">
        <v>663</v>
      </c>
      <c r="B83" s="269"/>
      <c r="C83" s="269"/>
      <c r="D83" s="270"/>
      <c r="E83" s="72">
        <f>E79+E82</f>
        <v>3492</v>
      </c>
      <c r="F83" s="228">
        <f>IF(E83&lt;&gt;0,F79+F82,"0-aluno")</f>
        <v>1</v>
      </c>
      <c r="G83" s="229"/>
      <c r="H83" s="229">
        <f>IF(E83&lt;&gt;0,H79+H80,"0-Aluno")</f>
        <v>1</v>
      </c>
      <c r="I83" s="229"/>
    </row>
    <row r="84" spans="1:9" ht="14.25" customHeight="1" thickBot="1">
      <c r="A84" s="257"/>
      <c r="B84" s="257"/>
      <c r="C84" s="257"/>
      <c r="D84" s="257"/>
      <c r="E84" s="257"/>
      <c r="F84" s="257"/>
      <c r="G84" s="257"/>
      <c r="H84" s="257"/>
      <c r="I84" s="257"/>
    </row>
    <row r="85" spans="1:9" ht="13.5" thickBot="1">
      <c r="A85" s="222" t="s">
        <v>608</v>
      </c>
      <c r="B85" s="223"/>
      <c r="C85" s="223"/>
      <c r="D85" s="223"/>
      <c r="E85" s="223"/>
      <c r="F85" s="223"/>
      <c r="G85" s="223"/>
      <c r="H85" s="223"/>
      <c r="I85" s="224"/>
    </row>
    <row r="86" spans="1:9" ht="13.5" thickBot="1">
      <c r="A86" s="241" t="s">
        <v>530</v>
      </c>
      <c r="B86" s="223"/>
      <c r="C86" s="223"/>
      <c r="D86" s="242"/>
      <c r="E86" s="135" t="s">
        <v>531</v>
      </c>
      <c r="F86" s="264" t="s">
        <v>532</v>
      </c>
      <c r="G86" s="265"/>
      <c r="H86" s="266" t="s">
        <v>533</v>
      </c>
      <c r="I86" s="267"/>
    </row>
    <row r="87" spans="1:9" ht="12.75">
      <c r="A87" s="271" t="s">
        <v>534</v>
      </c>
      <c r="B87" s="272"/>
      <c r="C87" s="272"/>
      <c r="D87" s="273"/>
      <c r="E87" s="73">
        <f>'Turmas-PG'!R7</f>
        <v>69</v>
      </c>
      <c r="F87" s="258">
        <f>IF(E91&lt;&gt;0,E87/E91,"0-Aluno")</f>
        <v>0.8518518518518519</v>
      </c>
      <c r="G87" s="259"/>
      <c r="H87" s="260">
        <f>IF(E87+E88&lt;&gt;0,E87/(E87+E88),"0-Aluno")</f>
        <v>0.9452054794520548</v>
      </c>
      <c r="I87" s="260"/>
    </row>
    <row r="88" spans="1:9" ht="12.75">
      <c r="A88" s="261" t="s">
        <v>535</v>
      </c>
      <c r="B88" s="262"/>
      <c r="C88" s="262"/>
      <c r="D88" s="263"/>
      <c r="E88" s="74">
        <f>'Turmas-PG'!P7</f>
        <v>4</v>
      </c>
      <c r="F88" s="258">
        <f>IF(E91&lt;&gt;0,E88/E91,"0-Aluno")</f>
        <v>0.04938271604938271</v>
      </c>
      <c r="G88" s="259"/>
      <c r="H88" s="260">
        <f>IF(E87+E88&lt;&gt;0,E88/(E87+E88),"0-Aluno")</f>
        <v>0.0547945205479452</v>
      </c>
      <c r="I88" s="260"/>
    </row>
    <row r="89" spans="1:9" ht="12.75">
      <c r="A89" s="261" t="s">
        <v>536</v>
      </c>
      <c r="B89" s="262"/>
      <c r="C89" s="262"/>
      <c r="D89" s="263"/>
      <c r="E89" s="74">
        <f>'Turmas-PG'!M7</f>
        <v>8</v>
      </c>
      <c r="F89" s="258">
        <f>IF(E91&lt;&gt;0,E89/E91,"0-Aluno")</f>
        <v>0.09876543209876543</v>
      </c>
      <c r="G89" s="259"/>
      <c r="H89" s="276" t="s">
        <v>419</v>
      </c>
      <c r="I89" s="277"/>
    </row>
    <row r="90" spans="1:9" ht="13.5" thickBot="1">
      <c r="A90" s="268" t="s">
        <v>537</v>
      </c>
      <c r="B90" s="269"/>
      <c r="C90" s="269"/>
      <c r="D90" s="270"/>
      <c r="E90" s="72">
        <f>E88+E89</f>
        <v>12</v>
      </c>
      <c r="F90" s="274">
        <f>IF(E91&lt;&gt;0,E90/E91,"0-Aluno")</f>
        <v>0.14814814814814814</v>
      </c>
      <c r="G90" s="275"/>
      <c r="H90" s="276" t="s">
        <v>419</v>
      </c>
      <c r="I90" s="277"/>
    </row>
    <row r="91" spans="1:9" ht="13.5" thickBot="1">
      <c r="A91" s="268" t="s">
        <v>663</v>
      </c>
      <c r="B91" s="269"/>
      <c r="C91" s="269"/>
      <c r="D91" s="270"/>
      <c r="E91" s="72">
        <f>E87+E90</f>
        <v>81</v>
      </c>
      <c r="F91" s="278">
        <f>IF(E91&lt;&gt;0,F87+F90,"0-Aluno")</f>
        <v>1</v>
      </c>
      <c r="G91" s="279"/>
      <c r="H91" s="229">
        <f>IF(E91&lt;&gt;0,H87+H88,"0-Aluno")</f>
        <v>1</v>
      </c>
      <c r="I91" s="229"/>
    </row>
    <row r="92" spans="1:9" ht="14.25" customHeight="1" thickBot="1">
      <c r="A92" s="257"/>
      <c r="B92" s="257"/>
      <c r="C92" s="257"/>
      <c r="D92" s="257"/>
      <c r="E92" s="257"/>
      <c r="F92" s="257"/>
      <c r="G92" s="257"/>
      <c r="H92" s="257"/>
      <c r="I92" s="257"/>
    </row>
    <row r="93" spans="1:9" ht="13.5" thickBot="1">
      <c r="A93" s="222" t="s">
        <v>689</v>
      </c>
      <c r="B93" s="223"/>
      <c r="C93" s="223"/>
      <c r="D93" s="223"/>
      <c r="E93" s="223"/>
      <c r="F93" s="223"/>
      <c r="G93" s="223"/>
      <c r="H93" s="223"/>
      <c r="I93" s="224"/>
    </row>
    <row r="94" spans="1:9" ht="13.5" thickBot="1">
      <c r="A94" s="395" t="s">
        <v>530</v>
      </c>
      <c r="B94" s="396"/>
      <c r="C94" s="396"/>
      <c r="D94" s="396"/>
      <c r="E94" s="396"/>
      <c r="F94" s="396"/>
      <c r="G94" s="396"/>
      <c r="H94" s="397"/>
      <c r="I94" s="136" t="s">
        <v>538</v>
      </c>
    </row>
    <row r="95" spans="1:9" ht="12.75">
      <c r="A95" s="398" t="s">
        <v>502</v>
      </c>
      <c r="B95" s="399"/>
      <c r="C95" s="399"/>
      <c r="D95" s="399"/>
      <c r="E95" s="399"/>
      <c r="F95" s="399"/>
      <c r="G95" s="399"/>
      <c r="H95" s="400"/>
      <c r="I95" s="84">
        <v>12</v>
      </c>
    </row>
    <row r="96" spans="1:9" ht="12.75">
      <c r="A96" s="238" t="s">
        <v>690</v>
      </c>
      <c r="B96" s="239"/>
      <c r="C96" s="239"/>
      <c r="D96" s="239"/>
      <c r="E96" s="239"/>
      <c r="F96" s="239"/>
      <c r="G96" s="239"/>
      <c r="H96" s="240"/>
      <c r="I96" s="83">
        <v>13</v>
      </c>
    </row>
    <row r="97" spans="1:9" ht="12.75">
      <c r="A97" s="238" t="s">
        <v>691</v>
      </c>
      <c r="B97" s="239"/>
      <c r="C97" s="239"/>
      <c r="D97" s="239"/>
      <c r="E97" s="239"/>
      <c r="F97" s="239"/>
      <c r="G97" s="239"/>
      <c r="H97" s="240"/>
      <c r="I97" s="83">
        <v>12</v>
      </c>
    </row>
    <row r="98" spans="1:9" ht="12.75">
      <c r="A98" s="238" t="s">
        <v>686</v>
      </c>
      <c r="B98" s="239"/>
      <c r="C98" s="239"/>
      <c r="D98" s="239"/>
      <c r="E98" s="239"/>
      <c r="F98" s="239"/>
      <c r="G98" s="239"/>
      <c r="H98" s="240"/>
      <c r="I98" s="83">
        <v>2</v>
      </c>
    </row>
    <row r="99" spans="1:9" ht="12.75">
      <c r="A99" s="238" t="s">
        <v>684</v>
      </c>
      <c r="B99" s="239"/>
      <c r="C99" s="239"/>
      <c r="D99" s="239"/>
      <c r="E99" s="239"/>
      <c r="F99" s="239"/>
      <c r="G99" s="239"/>
      <c r="H99" s="240"/>
      <c r="I99" s="83">
        <v>4</v>
      </c>
    </row>
    <row r="100" spans="1:9" ht="12.75">
      <c r="A100" s="238" t="s">
        <v>682</v>
      </c>
      <c r="B100" s="239"/>
      <c r="C100" s="239"/>
      <c r="D100" s="239"/>
      <c r="E100" s="239"/>
      <c r="F100" s="239"/>
      <c r="G100" s="239"/>
      <c r="H100" s="240"/>
      <c r="I100" s="83">
        <v>10</v>
      </c>
    </row>
    <row r="101" spans="1:9" ht="12.75">
      <c r="A101" s="238" t="s">
        <v>683</v>
      </c>
      <c r="B101" s="239"/>
      <c r="C101" s="239"/>
      <c r="D101" s="239"/>
      <c r="E101" s="239"/>
      <c r="F101" s="239"/>
      <c r="G101" s="239"/>
      <c r="H101" s="240"/>
      <c r="I101" s="83">
        <v>12</v>
      </c>
    </row>
    <row r="102" spans="1:9" ht="12.75">
      <c r="A102" s="238" t="s">
        <v>685</v>
      </c>
      <c r="B102" s="239"/>
      <c r="C102" s="239"/>
      <c r="D102" s="239"/>
      <c r="E102" s="239"/>
      <c r="F102" s="239"/>
      <c r="G102" s="239"/>
      <c r="H102" s="240"/>
      <c r="I102" s="83">
        <v>10</v>
      </c>
    </row>
    <row r="103" spans="1:9" ht="12.75">
      <c r="A103" s="238" t="s">
        <v>539</v>
      </c>
      <c r="B103" s="239"/>
      <c r="C103" s="239"/>
      <c r="D103" s="239"/>
      <c r="E103" s="239"/>
      <c r="F103" s="239"/>
      <c r="G103" s="239"/>
      <c r="H103" s="240"/>
      <c r="I103" s="83">
        <v>0</v>
      </c>
    </row>
    <row r="104" spans="1:9" ht="12.75">
      <c r="A104" s="238" t="s">
        <v>458</v>
      </c>
      <c r="B104" s="239"/>
      <c r="C104" s="239"/>
      <c r="D104" s="239"/>
      <c r="E104" s="239"/>
      <c r="F104" s="239"/>
      <c r="G104" s="239"/>
      <c r="H104" s="240"/>
      <c r="I104" s="83">
        <v>17</v>
      </c>
    </row>
    <row r="105" spans="1:9" ht="12.75">
      <c r="A105" s="238" t="s">
        <v>540</v>
      </c>
      <c r="B105" s="239"/>
      <c r="C105" s="239"/>
      <c r="D105" s="239"/>
      <c r="E105" s="239"/>
      <c r="F105" s="239"/>
      <c r="G105" s="239"/>
      <c r="H105" s="240"/>
      <c r="I105" s="83">
        <v>3</v>
      </c>
    </row>
    <row r="106" spans="1:9" ht="12.75">
      <c r="A106" s="238" t="s">
        <v>687</v>
      </c>
      <c r="B106" s="239"/>
      <c r="C106" s="239"/>
      <c r="D106" s="239"/>
      <c r="E106" s="239"/>
      <c r="F106" s="239"/>
      <c r="G106" s="239"/>
      <c r="H106" s="240"/>
      <c r="I106" s="83">
        <v>1</v>
      </c>
    </row>
    <row r="107" spans="1:9" ht="12.75">
      <c r="A107" s="238" t="s">
        <v>688</v>
      </c>
      <c r="B107" s="239"/>
      <c r="C107" s="239"/>
      <c r="D107" s="239"/>
      <c r="E107" s="239"/>
      <c r="F107" s="239"/>
      <c r="G107" s="239"/>
      <c r="H107" s="240"/>
      <c r="I107" s="83">
        <v>1</v>
      </c>
    </row>
    <row r="108" spans="1:9" ht="12.75">
      <c r="A108" s="238" t="s">
        <v>541</v>
      </c>
      <c r="B108" s="239"/>
      <c r="C108" s="239"/>
      <c r="D108" s="239"/>
      <c r="E108" s="239"/>
      <c r="F108" s="239"/>
      <c r="G108" s="239"/>
      <c r="H108" s="240"/>
      <c r="I108" s="83"/>
    </row>
    <row r="109" spans="1:9" ht="13.5" thickBot="1">
      <c r="A109" s="351" t="s">
        <v>428</v>
      </c>
      <c r="B109" s="352"/>
      <c r="C109" s="352"/>
      <c r="D109" s="352"/>
      <c r="E109" s="352"/>
      <c r="F109" s="352"/>
      <c r="G109" s="352"/>
      <c r="H109" s="353"/>
      <c r="I109" s="75">
        <f>SUM(I95:J108)</f>
        <v>97</v>
      </c>
    </row>
    <row r="110" spans="1:9" ht="11.25" customHeight="1" thickBot="1">
      <c r="A110" s="257"/>
      <c r="B110" s="257"/>
      <c r="C110" s="257"/>
      <c r="D110" s="257"/>
      <c r="E110" s="257"/>
      <c r="F110" s="257"/>
      <c r="G110" s="257"/>
      <c r="H110" s="257"/>
      <c r="I110" s="257"/>
    </row>
    <row r="111" spans="1:9" ht="13.5" thickBot="1">
      <c r="A111" s="222" t="s">
        <v>609</v>
      </c>
      <c r="B111" s="223"/>
      <c r="C111" s="223"/>
      <c r="D111" s="223"/>
      <c r="E111" s="223"/>
      <c r="F111" s="223"/>
      <c r="G111" s="223"/>
      <c r="H111" s="223"/>
      <c r="I111" s="224"/>
    </row>
    <row r="112" spans="1:9" ht="13.5" thickBot="1">
      <c r="A112" s="373" t="s">
        <v>530</v>
      </c>
      <c r="B112" s="374"/>
      <c r="C112" s="374"/>
      <c r="D112" s="374"/>
      <c r="E112" s="374"/>
      <c r="F112" s="374"/>
      <c r="G112" s="374"/>
      <c r="H112" s="375"/>
      <c r="I112" s="136" t="s">
        <v>505</v>
      </c>
    </row>
    <row r="113" spans="1:9" ht="12.75">
      <c r="A113" s="376" t="s">
        <v>704</v>
      </c>
      <c r="B113" s="215"/>
      <c r="C113" s="215"/>
      <c r="D113" s="215"/>
      <c r="E113" s="215"/>
      <c r="F113" s="215"/>
      <c r="G113" s="215"/>
      <c r="H113" s="377"/>
      <c r="I113" s="79">
        <v>3</v>
      </c>
    </row>
    <row r="114" spans="1:9" ht="12.75">
      <c r="A114" s="220" t="s">
        <v>705</v>
      </c>
      <c r="B114" s="218"/>
      <c r="C114" s="218"/>
      <c r="D114" s="218"/>
      <c r="E114" s="218"/>
      <c r="F114" s="218"/>
      <c r="G114" s="218"/>
      <c r="H114" s="221"/>
      <c r="I114" s="80">
        <v>26</v>
      </c>
    </row>
    <row r="115" spans="1:9" ht="12.75">
      <c r="A115" s="220" t="s">
        <v>594</v>
      </c>
      <c r="B115" s="218"/>
      <c r="C115" s="218"/>
      <c r="D115" s="218"/>
      <c r="E115" s="218"/>
      <c r="F115" s="218"/>
      <c r="G115" s="218"/>
      <c r="H115" s="221"/>
      <c r="I115" s="80">
        <v>4</v>
      </c>
    </row>
    <row r="116" spans="1:9" ht="13.5" thickBot="1">
      <c r="A116" s="220" t="s">
        <v>464</v>
      </c>
      <c r="B116" s="218"/>
      <c r="C116" s="218"/>
      <c r="D116" s="218"/>
      <c r="E116" s="218"/>
      <c r="F116" s="218"/>
      <c r="G116" s="218"/>
      <c r="H116" s="221"/>
      <c r="I116" s="80">
        <v>10</v>
      </c>
    </row>
    <row r="117" spans="1:9" ht="13.5" customHeight="1" thickBot="1">
      <c r="A117" s="257"/>
      <c r="B117" s="257"/>
      <c r="C117" s="257"/>
      <c r="D117" s="257"/>
      <c r="E117" s="257"/>
      <c r="F117" s="257"/>
      <c r="G117" s="257"/>
      <c r="H117" s="257"/>
      <c r="I117" s="257"/>
    </row>
    <row r="118" spans="1:9" ht="13.5" thickBot="1">
      <c r="A118" s="222" t="s">
        <v>610</v>
      </c>
      <c r="B118" s="223"/>
      <c r="C118" s="223"/>
      <c r="D118" s="223"/>
      <c r="E118" s="223"/>
      <c r="F118" s="223"/>
      <c r="G118" s="223"/>
      <c r="H118" s="223"/>
      <c r="I118" s="224"/>
    </row>
    <row r="119" spans="1:9" ht="13.5" thickBot="1">
      <c r="A119" s="373" t="s">
        <v>530</v>
      </c>
      <c r="B119" s="374"/>
      <c r="C119" s="374"/>
      <c r="D119" s="374"/>
      <c r="E119" s="374"/>
      <c r="F119" s="374"/>
      <c r="G119" s="374"/>
      <c r="H119" s="375"/>
      <c r="I119" s="137" t="s">
        <v>505</v>
      </c>
    </row>
    <row r="120" spans="1:9" ht="12.75">
      <c r="A120" s="376" t="s">
        <v>465</v>
      </c>
      <c r="B120" s="215"/>
      <c r="C120" s="215"/>
      <c r="D120" s="215"/>
      <c r="E120" s="215"/>
      <c r="F120" s="215"/>
      <c r="G120" s="215"/>
      <c r="H120" s="377"/>
      <c r="I120" s="99">
        <v>6</v>
      </c>
    </row>
    <row r="121" spans="1:9" ht="12.75">
      <c r="A121" s="220" t="s">
        <v>463</v>
      </c>
      <c r="B121" s="218"/>
      <c r="C121" s="218"/>
      <c r="D121" s="218"/>
      <c r="E121" s="218"/>
      <c r="F121" s="218"/>
      <c r="G121" s="218"/>
      <c r="H121" s="221"/>
      <c r="I121" s="100">
        <v>6</v>
      </c>
    </row>
    <row r="122" spans="1:9" ht="12.75">
      <c r="A122" s="220" t="s">
        <v>466</v>
      </c>
      <c r="B122" s="218"/>
      <c r="C122" s="218"/>
      <c r="D122" s="218"/>
      <c r="E122" s="218"/>
      <c r="F122" s="218"/>
      <c r="G122" s="218"/>
      <c r="H122" s="221"/>
      <c r="I122" s="100">
        <v>7</v>
      </c>
    </row>
    <row r="123" spans="1:9" ht="12.75" customHeight="1" thickBot="1">
      <c r="A123" s="368" t="s">
        <v>467</v>
      </c>
      <c r="B123" s="369"/>
      <c r="C123" s="369"/>
      <c r="D123" s="369"/>
      <c r="E123" s="369"/>
      <c r="F123" s="369"/>
      <c r="G123" s="369"/>
      <c r="H123" s="370"/>
      <c r="I123" s="139">
        <v>327550</v>
      </c>
    </row>
    <row r="124" spans="1:13" ht="13.5" customHeight="1" thickBot="1">
      <c r="A124" s="382"/>
      <c r="B124" s="382"/>
      <c r="C124" s="382"/>
      <c r="D124" s="382"/>
      <c r="E124" s="382"/>
      <c r="F124" s="382"/>
      <c r="G124" s="382"/>
      <c r="H124" s="382"/>
      <c r="I124" s="382"/>
      <c r="J124" s="141"/>
      <c r="K124" s="141"/>
      <c r="L124" s="141"/>
      <c r="M124" s="141"/>
    </row>
    <row r="125" spans="1:9" ht="12.75" hidden="1">
      <c r="A125" s="142"/>
      <c r="B125" s="142"/>
      <c r="C125" s="142"/>
      <c r="D125" s="142"/>
      <c r="E125" s="142"/>
      <c r="F125" s="142"/>
      <c r="G125" s="142"/>
      <c r="H125" s="142"/>
      <c r="I125" s="142"/>
    </row>
    <row r="126" spans="1:9" ht="12.75" hidden="1">
      <c r="A126" s="142"/>
      <c r="B126" s="142"/>
      <c r="C126" s="142"/>
      <c r="D126" s="142"/>
      <c r="E126" s="142"/>
      <c r="F126" s="142"/>
      <c r="G126" s="142"/>
      <c r="H126" s="142"/>
      <c r="I126" s="142"/>
    </row>
    <row r="127" spans="1:9" ht="12.75" hidden="1">
      <c r="A127" s="142"/>
      <c r="B127" s="142"/>
      <c r="C127" s="142"/>
      <c r="D127" s="142"/>
      <c r="E127" s="142"/>
      <c r="F127" s="142"/>
      <c r="G127" s="142"/>
      <c r="H127" s="142"/>
      <c r="I127" s="142"/>
    </row>
    <row r="128" spans="1:9" ht="12.75" hidden="1">
      <c r="A128" s="142"/>
      <c r="B128" s="142"/>
      <c r="C128" s="142"/>
      <c r="D128" s="142"/>
      <c r="E128" s="142"/>
      <c r="F128" s="142"/>
      <c r="G128" s="142"/>
      <c r="H128" s="142"/>
      <c r="I128" s="142"/>
    </row>
    <row r="129" spans="1:9" ht="12.75" hidden="1">
      <c r="A129" s="142"/>
      <c r="B129" s="142"/>
      <c r="C129" s="142"/>
      <c r="D129" s="142"/>
      <c r="E129" s="142"/>
      <c r="F129" s="142"/>
      <c r="G129" s="142"/>
      <c r="H129" s="142"/>
      <c r="I129" s="142"/>
    </row>
    <row r="130" spans="1:9" ht="13.5" thickBot="1">
      <c r="A130" s="222" t="s">
        <v>611</v>
      </c>
      <c r="B130" s="223"/>
      <c r="C130" s="223"/>
      <c r="D130" s="223"/>
      <c r="E130" s="223"/>
      <c r="F130" s="223"/>
      <c r="G130" s="223"/>
      <c r="H130" s="223"/>
      <c r="I130" s="224"/>
    </row>
    <row r="131" spans="1:9" ht="13.5" thickBot="1">
      <c r="A131" s="225" t="s">
        <v>530</v>
      </c>
      <c r="B131" s="226"/>
      <c r="C131" s="226"/>
      <c r="D131" s="226"/>
      <c r="E131" s="226"/>
      <c r="F131" s="226"/>
      <c r="G131" s="226"/>
      <c r="H131" s="227"/>
      <c r="I131" s="138" t="s">
        <v>505</v>
      </c>
    </row>
    <row r="132" spans="1:9" ht="12.75">
      <c r="A132" s="214" t="s">
        <v>673</v>
      </c>
      <c r="B132" s="215"/>
      <c r="C132" s="215"/>
      <c r="D132" s="215"/>
      <c r="E132" s="215"/>
      <c r="F132" s="215"/>
      <c r="G132" s="215"/>
      <c r="H132" s="216"/>
      <c r="I132" s="143">
        <v>1</v>
      </c>
    </row>
    <row r="133" spans="1:9" ht="12.75">
      <c r="A133" s="217" t="s">
        <v>671</v>
      </c>
      <c r="B133" s="218"/>
      <c r="C133" s="218"/>
      <c r="D133" s="218"/>
      <c r="E133" s="218"/>
      <c r="F133" s="218"/>
      <c r="G133" s="218"/>
      <c r="H133" s="219"/>
      <c r="I133" s="144">
        <v>3</v>
      </c>
    </row>
    <row r="134" spans="1:9" ht="12.75">
      <c r="A134" s="217" t="s">
        <v>672</v>
      </c>
      <c r="B134" s="218"/>
      <c r="C134" s="218"/>
      <c r="D134" s="218"/>
      <c r="E134" s="218"/>
      <c r="F134" s="218"/>
      <c r="G134" s="218"/>
      <c r="H134" s="219"/>
      <c r="I134" s="144">
        <v>3</v>
      </c>
    </row>
    <row r="135" spans="1:9" ht="12.75">
      <c r="A135" s="217" t="s">
        <v>692</v>
      </c>
      <c r="B135" s="218"/>
      <c r="C135" s="218"/>
      <c r="D135" s="218"/>
      <c r="E135" s="218"/>
      <c r="F135" s="218"/>
      <c r="G135" s="218"/>
      <c r="H135" s="219"/>
      <c r="I135" s="144">
        <v>3</v>
      </c>
    </row>
    <row r="136" spans="1:9" ht="12.75">
      <c r="A136" s="217" t="s">
        <v>693</v>
      </c>
      <c r="B136" s="218"/>
      <c r="C136" s="218"/>
      <c r="D136" s="218"/>
      <c r="E136" s="218"/>
      <c r="F136" s="218"/>
      <c r="G136" s="218"/>
      <c r="H136" s="219"/>
      <c r="I136" s="144">
        <v>1</v>
      </c>
    </row>
    <row r="137" spans="1:9" ht="12.75">
      <c r="A137" s="217" t="s">
        <v>542</v>
      </c>
      <c r="B137" s="218"/>
      <c r="C137" s="218"/>
      <c r="D137" s="218"/>
      <c r="E137" s="218"/>
      <c r="F137" s="218"/>
      <c r="G137" s="218"/>
      <c r="H137" s="219"/>
      <c r="I137" s="144">
        <v>15</v>
      </c>
    </row>
    <row r="138" spans="1:9" ht="12.75">
      <c r="A138" s="217" t="s">
        <v>543</v>
      </c>
      <c r="B138" s="218"/>
      <c r="C138" s="218"/>
      <c r="D138" s="218"/>
      <c r="E138" s="218"/>
      <c r="F138" s="218"/>
      <c r="G138" s="218"/>
      <c r="H138" s="219"/>
      <c r="I138" s="144">
        <v>1</v>
      </c>
    </row>
    <row r="139" spans="1:9" ht="12.75">
      <c r="A139" s="217" t="s">
        <v>595</v>
      </c>
      <c r="B139" s="218"/>
      <c r="C139" s="218"/>
      <c r="D139" s="218"/>
      <c r="E139" s="218"/>
      <c r="F139" s="218"/>
      <c r="G139" s="218"/>
      <c r="H139" s="219"/>
      <c r="I139" s="144">
        <v>5</v>
      </c>
    </row>
    <row r="140" spans="1:9" ht="12.75">
      <c r="A140" s="217" t="s">
        <v>596</v>
      </c>
      <c r="B140" s="218"/>
      <c r="C140" s="218"/>
      <c r="D140" s="218"/>
      <c r="E140" s="218"/>
      <c r="F140" s="218"/>
      <c r="G140" s="218"/>
      <c r="H140" s="219"/>
      <c r="I140" s="144">
        <v>3</v>
      </c>
    </row>
    <row r="141" spans="1:9" ht="12.75">
      <c r="A141" s="217" t="s">
        <v>668</v>
      </c>
      <c r="B141" s="218"/>
      <c r="C141" s="218"/>
      <c r="D141" s="218"/>
      <c r="E141" s="218"/>
      <c r="F141" s="218"/>
      <c r="G141" s="218"/>
      <c r="H141" s="219"/>
      <c r="I141" s="144">
        <v>13</v>
      </c>
    </row>
    <row r="142" spans="1:9" ht="12.75">
      <c r="A142" s="217" t="s">
        <v>667</v>
      </c>
      <c r="B142" s="218"/>
      <c r="C142" s="218"/>
      <c r="D142" s="218"/>
      <c r="E142" s="218"/>
      <c r="F142" s="218"/>
      <c r="G142" s="218"/>
      <c r="H142" s="219"/>
      <c r="I142" s="144">
        <v>33</v>
      </c>
    </row>
    <row r="143" spans="1:9" ht="12.75">
      <c r="A143" s="217" t="s">
        <v>669</v>
      </c>
      <c r="B143" s="218"/>
      <c r="C143" s="218"/>
      <c r="D143" s="218"/>
      <c r="E143" s="218"/>
      <c r="F143" s="218"/>
      <c r="G143" s="218"/>
      <c r="H143" s="219"/>
      <c r="I143" s="144">
        <v>4</v>
      </c>
    </row>
    <row r="144" spans="1:9" ht="13.5" thickBot="1">
      <c r="A144" s="217" t="s">
        <v>670</v>
      </c>
      <c r="B144" s="218"/>
      <c r="C144" s="218"/>
      <c r="D144" s="218"/>
      <c r="E144" s="218"/>
      <c r="F144" s="218"/>
      <c r="G144" s="218"/>
      <c r="H144" s="219"/>
      <c r="I144" s="144">
        <v>1</v>
      </c>
    </row>
    <row r="145" spans="1:9" ht="15" customHeight="1" thickBot="1">
      <c r="A145" s="257"/>
      <c r="B145" s="257"/>
      <c r="C145" s="257"/>
      <c r="D145" s="257"/>
      <c r="E145" s="257"/>
      <c r="F145" s="257"/>
      <c r="G145" s="257"/>
      <c r="H145" s="257"/>
      <c r="I145" s="257"/>
    </row>
    <row r="146" spans="1:9" ht="14.25" thickBot="1" thickTop="1">
      <c r="A146" s="360" t="s">
        <v>612</v>
      </c>
      <c r="B146" s="361"/>
      <c r="C146" s="361"/>
      <c r="D146" s="361"/>
      <c r="E146" s="361"/>
      <c r="F146" s="361"/>
      <c r="G146" s="361"/>
      <c r="H146" s="361"/>
      <c r="I146" s="362"/>
    </row>
    <row r="147" spans="1:9" ht="13.5" customHeight="1" thickBot="1" thickTop="1">
      <c r="A147" s="363"/>
      <c r="B147" s="363"/>
      <c r="C147" s="363"/>
      <c r="D147" s="363"/>
      <c r="E147" s="363"/>
      <c r="F147" s="363"/>
      <c r="G147" s="363"/>
      <c r="H147" s="363"/>
      <c r="I147" s="363"/>
    </row>
    <row r="148" spans="1:9" ht="13.5" thickBot="1">
      <c r="A148" s="247" t="s">
        <v>530</v>
      </c>
      <c r="B148" s="247"/>
      <c r="C148" s="247"/>
      <c r="D148" s="134" t="s">
        <v>425</v>
      </c>
      <c r="E148" s="248" t="s">
        <v>697</v>
      </c>
      <c r="F148" s="248"/>
      <c r="G148" s="248" t="s">
        <v>420</v>
      </c>
      <c r="H148" s="248"/>
      <c r="I148" s="248"/>
    </row>
    <row r="149" spans="1:9" ht="13.5" customHeight="1" thickBot="1">
      <c r="A149" s="254" t="s">
        <v>485</v>
      </c>
      <c r="B149" s="255"/>
      <c r="C149" s="256"/>
      <c r="D149" s="188">
        <f>'CH'!A7</f>
        <v>4200</v>
      </c>
      <c r="E149" s="249">
        <f>IF(D166&lt;&gt;0,D149/D166,"CHTotal-0")</f>
        <v>0.13645889175885764</v>
      </c>
      <c r="F149" s="250"/>
      <c r="G149" s="251" t="s">
        <v>698</v>
      </c>
      <c r="H149" s="252"/>
      <c r="I149" s="253"/>
    </row>
    <row r="150" spans="1:9" ht="13.5" customHeight="1" thickBot="1">
      <c r="A150" s="230" t="s">
        <v>545</v>
      </c>
      <c r="B150" s="231"/>
      <c r="C150" s="232"/>
      <c r="D150" s="189">
        <f>'CH'!B7</f>
        <v>0</v>
      </c>
      <c r="E150" s="233">
        <f>IF(D166&lt;&gt;0,D150/D166,"CHTotal-0")</f>
        <v>0</v>
      </c>
      <c r="F150" s="243"/>
      <c r="G150" s="244">
        <f>D166-D149-D150</f>
        <v>26578.5</v>
      </c>
      <c r="H150" s="245"/>
      <c r="I150" s="246"/>
    </row>
    <row r="151" spans="1:9" ht="12.75" customHeight="1">
      <c r="A151" s="230" t="s">
        <v>548</v>
      </c>
      <c r="B151" s="231"/>
      <c r="C151" s="232"/>
      <c r="D151" s="189">
        <f>'CH'!C7</f>
        <v>2560</v>
      </c>
      <c r="E151" s="233">
        <f>IF(D166&lt;&gt;0,D151/D166,"CHTotal-0")</f>
        <v>0.0831749435482561</v>
      </c>
      <c r="F151" s="234"/>
      <c r="G151" s="357">
        <f>IF(G150&lt;&gt;0,D151/G150,"CHDisponivel-0")</f>
        <v>0.09631845288485054</v>
      </c>
      <c r="H151" s="358"/>
      <c r="I151" s="359"/>
    </row>
    <row r="152" spans="1:9" ht="12.75" customHeight="1">
      <c r="A152" s="230" t="s">
        <v>412</v>
      </c>
      <c r="B152" s="231"/>
      <c r="C152" s="232"/>
      <c r="D152" s="189">
        <f>'CH'!D7</f>
        <v>4575</v>
      </c>
      <c r="E152" s="233">
        <f>IF(D166&lt;&gt;0,D152/D166,"CHTotal-0")</f>
        <v>0.14864272138018422</v>
      </c>
      <c r="F152" s="234"/>
      <c r="G152" s="235">
        <f>IF(G150&lt;&gt;0,D152/G150,"CHDisponivel-0")</f>
        <v>0.1721316101360122</v>
      </c>
      <c r="H152" s="236"/>
      <c r="I152" s="237"/>
    </row>
    <row r="153" spans="1:9" ht="12.75" customHeight="1">
      <c r="A153" s="230" t="s">
        <v>592</v>
      </c>
      <c r="B153" s="231"/>
      <c r="C153" s="232"/>
      <c r="D153" s="189">
        <f>'CH'!E7</f>
        <v>6722.5</v>
      </c>
      <c r="E153" s="233">
        <f>IF(D166&lt;&gt;0,D153/D166,"CHTotal-0")</f>
        <v>0.21841545234498108</v>
      </c>
      <c r="F153" s="234"/>
      <c r="G153" s="235">
        <f>IF(G150&lt;&gt;0,D153/G150,"CHDisponivel-0")</f>
        <v>0.252929999811878</v>
      </c>
      <c r="H153" s="236"/>
      <c r="I153" s="237"/>
    </row>
    <row r="154" spans="1:9" ht="12.75" customHeight="1">
      <c r="A154" s="230" t="s">
        <v>413</v>
      </c>
      <c r="B154" s="231"/>
      <c r="C154" s="232"/>
      <c r="D154" s="189">
        <f>'CH'!F7</f>
        <v>986</v>
      </c>
      <c r="E154" s="233">
        <f>IF(D166&lt;&gt;0,D154/D166,"CHTotal-0")</f>
        <v>0.03203534935100801</v>
      </c>
      <c r="F154" s="234"/>
      <c r="G154" s="235">
        <f>IF(G150&lt;&gt;0,D154/G150,"CHDisponivel-0")</f>
        <v>0.03709765411893071</v>
      </c>
      <c r="H154" s="236"/>
      <c r="I154" s="237"/>
    </row>
    <row r="155" spans="1:9" ht="12.75" customHeight="1">
      <c r="A155" s="230" t="s">
        <v>484</v>
      </c>
      <c r="B155" s="231"/>
      <c r="C155" s="232"/>
      <c r="D155" s="189">
        <f>'CH'!G7</f>
        <v>1230</v>
      </c>
      <c r="E155" s="233">
        <f>IF(D166&lt;&gt;0,D155/D166,"CHTotal-0")</f>
        <v>0.039962961157951164</v>
      </c>
      <c r="F155" s="234"/>
      <c r="G155" s="235">
        <f>IF(G150&lt;&gt;0,D155/G150,"CHDisponivel-0")</f>
        <v>0.046278006659518034</v>
      </c>
      <c r="H155" s="236"/>
      <c r="I155" s="237"/>
    </row>
    <row r="156" spans="1:9" ht="12.75" customHeight="1">
      <c r="A156" s="230" t="s">
        <v>486</v>
      </c>
      <c r="B156" s="231"/>
      <c r="C156" s="232"/>
      <c r="D156" s="189">
        <f>'CH'!H7</f>
        <v>1333</v>
      </c>
      <c r="E156" s="233">
        <f>IF(D166&lt;&gt;0,D156/D166,"CHTotal-0")</f>
        <v>0.043309453027275534</v>
      </c>
      <c r="F156" s="234"/>
      <c r="G156" s="235">
        <f>IF(G150&lt;&gt;0,D156/G150,"CHDisponivel-0")</f>
        <v>0.05015331941230694</v>
      </c>
      <c r="H156" s="236"/>
      <c r="I156" s="237"/>
    </row>
    <row r="157" spans="1:9" ht="12.75" customHeight="1">
      <c r="A157" s="230" t="s">
        <v>487</v>
      </c>
      <c r="B157" s="231"/>
      <c r="C157" s="232"/>
      <c r="D157" s="189">
        <f>'CH'!I7</f>
        <v>1535</v>
      </c>
      <c r="E157" s="233">
        <f>IF(D166&lt;&gt;0,D157/D166,"CHTotal-0")</f>
        <v>0.04987247591663012</v>
      </c>
      <c r="F157" s="234"/>
      <c r="G157" s="235">
        <f>IF(G150&lt;&gt;0,D157/G150,"CHDisponivel-0")</f>
        <v>0.05775344733525218</v>
      </c>
      <c r="H157" s="236"/>
      <c r="I157" s="237"/>
    </row>
    <row r="158" spans="1:9" ht="12.75">
      <c r="A158" s="230" t="s">
        <v>546</v>
      </c>
      <c r="B158" s="231"/>
      <c r="C158" s="232"/>
      <c r="D158" s="189">
        <f>'CH'!J7</f>
        <v>2010</v>
      </c>
      <c r="E158" s="233">
        <f>IF(D166&lt;&gt;0,D158/D166,"CHTotal-0")</f>
        <v>0.06530532677031044</v>
      </c>
      <c r="F158" s="234"/>
      <c r="G158" s="235">
        <f>IF(G150&lt;&gt;0,D158/G150,"CHDisponivel-0")</f>
        <v>0.07562503527287093</v>
      </c>
      <c r="H158" s="236"/>
      <c r="I158" s="237"/>
    </row>
    <row r="159" spans="1:9" ht="12.75">
      <c r="A159" s="230" t="s">
        <v>547</v>
      </c>
      <c r="B159" s="231"/>
      <c r="C159" s="232"/>
      <c r="D159" s="189">
        <f>'CH'!K7</f>
        <v>695</v>
      </c>
      <c r="E159" s="233">
        <f>IF(D166&lt;&gt;0,D159/D166,"CHTotal-0")</f>
        <v>0.022580697564858587</v>
      </c>
      <c r="F159" s="234"/>
      <c r="G159" s="235">
        <f>IF(G150&lt;&gt;0,D159/G150,"CHDisponivel-0")</f>
        <v>0.026148954982410596</v>
      </c>
      <c r="H159" s="236"/>
      <c r="I159" s="237"/>
    </row>
    <row r="160" spans="1:9" ht="12.75" customHeight="1">
      <c r="A160" s="230" t="s">
        <v>414</v>
      </c>
      <c r="B160" s="231"/>
      <c r="C160" s="232"/>
      <c r="D160" s="189">
        <f>'CH'!L7</f>
        <v>848</v>
      </c>
      <c r="E160" s="233">
        <f>IF(D166&lt;&gt;0,D160/D166,"CHTotal-0")</f>
        <v>0.02755170005035983</v>
      </c>
      <c r="F160" s="234"/>
      <c r="G160" s="235">
        <f>IF(G150&lt;&gt;0,D160/G150,"CHDisponivel-0")</f>
        <v>0.03190548751810674</v>
      </c>
      <c r="H160" s="236"/>
      <c r="I160" s="237"/>
    </row>
    <row r="161" spans="1:9" ht="12.75" customHeight="1">
      <c r="A161" s="230" t="s">
        <v>415</v>
      </c>
      <c r="B161" s="231"/>
      <c r="C161" s="232"/>
      <c r="D161" s="189">
        <f>'CH'!M7</f>
        <v>432</v>
      </c>
      <c r="E161" s="233">
        <f>IF(D166&lt;&gt;0,D161/D166,"CHTotal-0")</f>
        <v>0.014035771723768214</v>
      </c>
      <c r="F161" s="234"/>
      <c r="G161" s="235">
        <f>IF(G150&lt;&gt;0,D161/G150,"CHDisponivel-0")</f>
        <v>0.016253738924318528</v>
      </c>
      <c r="H161" s="236"/>
      <c r="I161" s="237"/>
    </row>
    <row r="162" spans="1:9" ht="12.75" customHeight="1">
      <c r="A162" s="230" t="s">
        <v>416</v>
      </c>
      <c r="B162" s="231"/>
      <c r="C162" s="232"/>
      <c r="D162" s="189">
        <f>'CH'!N7</f>
        <v>1930</v>
      </c>
      <c r="E162" s="233">
        <f>IF(D166&lt;&gt;0,D162/D166,"CHTotal-0")</f>
        <v>0.06270610978442744</v>
      </c>
      <c r="F162" s="234"/>
      <c r="G162" s="235">
        <f>IF(G150&lt;&gt;0,D162/G150,"CHDisponivel-0")</f>
        <v>0.07261508362021935</v>
      </c>
      <c r="H162" s="236"/>
      <c r="I162" s="237"/>
    </row>
    <row r="163" spans="1:9" ht="12.75" customHeight="1">
      <c r="A163" s="230" t="s">
        <v>417</v>
      </c>
      <c r="B163" s="231"/>
      <c r="C163" s="232"/>
      <c r="D163" s="189">
        <f>'CH'!O7</f>
        <v>596</v>
      </c>
      <c r="E163" s="233">
        <f>IF(D166&lt;&gt;0,D163/D166,"CHTotal-0")</f>
        <v>0.019364166544828372</v>
      </c>
      <c r="F163" s="234"/>
      <c r="G163" s="235">
        <f>IF(G150&lt;&gt;0,D163/G150,"CHDisponivel-0")</f>
        <v>0.022424139812254267</v>
      </c>
      <c r="H163" s="236"/>
      <c r="I163" s="237"/>
    </row>
    <row r="164" spans="1:9" ht="12.75" customHeight="1">
      <c r="A164" s="230" t="s">
        <v>418</v>
      </c>
      <c r="B164" s="231"/>
      <c r="C164" s="232"/>
      <c r="D164" s="189">
        <f>'CH'!P7</f>
        <v>162</v>
      </c>
      <c r="E164" s="233">
        <f>IF(D166&lt;&gt;0,D164/D166,"CHTotal-0")</f>
        <v>0.00526341439641308</v>
      </c>
      <c r="F164" s="234"/>
      <c r="G164" s="235">
        <f>IF(G150&lt;&gt;0,D164/G150,"CHDisponivel-0")</f>
        <v>0.006095152096619448</v>
      </c>
      <c r="H164" s="236"/>
      <c r="I164" s="237"/>
    </row>
    <row r="165" spans="1:9" ht="12.75" customHeight="1">
      <c r="A165" s="230" t="s">
        <v>549</v>
      </c>
      <c r="B165" s="231"/>
      <c r="C165" s="232"/>
      <c r="D165" s="189">
        <f>'CH'!Q7</f>
        <v>964</v>
      </c>
      <c r="E165" s="233">
        <f>IF(D166&lt;&gt;0,D165/D166,"CHTotal-0")</f>
        <v>0.03132056467989018</v>
      </c>
      <c r="F165" s="234"/>
      <c r="G165" s="235">
        <f>IF(G150&lt;&gt;0,D165/G150,"CHDisponivel-0")</f>
        <v>0.03626991741445153</v>
      </c>
      <c r="H165" s="236"/>
      <c r="I165" s="237"/>
    </row>
    <row r="166" spans="1:9" ht="13.5" thickBot="1">
      <c r="A166" s="351" t="s">
        <v>428</v>
      </c>
      <c r="B166" s="352"/>
      <c r="C166" s="353"/>
      <c r="D166" s="190">
        <f>SUM(D149:D165)</f>
        <v>30778.5</v>
      </c>
      <c r="E166" s="354">
        <f>IF(D166&lt;&gt;0,SUM(E149:F165),"CHTotal-0")</f>
        <v>1</v>
      </c>
      <c r="F166" s="355"/>
      <c r="G166" s="354">
        <f>IF(G150&lt;&gt;0,SUM(G151:I165),"CHDisponivel-0")</f>
        <v>0.9999999999999999</v>
      </c>
      <c r="H166" s="356"/>
      <c r="I166" s="355"/>
    </row>
    <row r="167" spans="1:9" ht="12.75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1:9" ht="12.75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 ht="12.75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 ht="12.75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12.75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12.75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12.75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 ht="12.75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 ht="12.75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 ht="12.75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ht="12.75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ht="12.75">
      <c r="A178" s="19"/>
      <c r="B178" s="19"/>
      <c r="C178" s="19"/>
      <c r="D178" s="19"/>
      <c r="E178" s="19"/>
      <c r="F178" s="19"/>
      <c r="G178" s="19"/>
      <c r="H178" s="19"/>
      <c r="I178" s="19"/>
    </row>
  </sheetData>
  <sheetProtection password="CEFE" sheet="1"/>
  <mergeCells count="228">
    <mergeCell ref="A94:H94"/>
    <mergeCell ref="A95:H95"/>
    <mergeCell ref="A97:H97"/>
    <mergeCell ref="A92:I92"/>
    <mergeCell ref="A49:I49"/>
    <mergeCell ref="A40:I40"/>
    <mergeCell ref="A46:H46"/>
    <mergeCell ref="A47:H47"/>
    <mergeCell ref="A48:I48"/>
    <mergeCell ref="A45:H45"/>
    <mergeCell ref="A69:I69"/>
    <mergeCell ref="A66:H66"/>
    <mergeCell ref="A163:C163"/>
    <mergeCell ref="E163:F163"/>
    <mergeCell ref="A162:C162"/>
    <mergeCell ref="A139:H139"/>
    <mergeCell ref="A93:I93"/>
    <mergeCell ref="A124:I124"/>
    <mergeCell ref="A161:C161"/>
    <mergeCell ref="E161:F161"/>
    <mergeCell ref="A105:H105"/>
    <mergeCell ref="A106:H106"/>
    <mergeCell ref="G161:I161"/>
    <mergeCell ref="A160:C160"/>
    <mergeCell ref="E160:F160"/>
    <mergeCell ref="G160:I160"/>
    <mergeCell ref="F80:G80"/>
    <mergeCell ref="H80:I80"/>
    <mergeCell ref="A81:D81"/>
    <mergeCell ref="F81:G81"/>
    <mergeCell ref="A103:H103"/>
    <mergeCell ref="A104:H104"/>
    <mergeCell ref="A98:H98"/>
    <mergeCell ref="F89:G89"/>
    <mergeCell ref="H89:I89"/>
    <mergeCell ref="A89:D89"/>
    <mergeCell ref="A119:H119"/>
    <mergeCell ref="A120:H120"/>
    <mergeCell ref="A110:I110"/>
    <mergeCell ref="A111:I111"/>
    <mergeCell ref="A78:D78"/>
    <mergeCell ref="F78:G78"/>
    <mergeCell ref="H78:I78"/>
    <mergeCell ref="A96:H96"/>
    <mergeCell ref="A85:I85"/>
    <mergeCell ref="A80:D80"/>
    <mergeCell ref="A118:I118"/>
    <mergeCell ref="A114:H114"/>
    <mergeCell ref="A116:H116"/>
    <mergeCell ref="A115:H115"/>
    <mergeCell ref="A112:H112"/>
    <mergeCell ref="A113:H113"/>
    <mergeCell ref="A117:I117"/>
    <mergeCell ref="A3:G3"/>
    <mergeCell ref="A51:H51"/>
    <mergeCell ref="A22:H22"/>
    <mergeCell ref="A68:H68"/>
    <mergeCell ref="A61:H61"/>
    <mergeCell ref="A62:H62"/>
    <mergeCell ref="A55:H55"/>
    <mergeCell ref="A56:H56"/>
    <mergeCell ref="A60:I60"/>
    <mergeCell ref="A67:H67"/>
    <mergeCell ref="A76:I76"/>
    <mergeCell ref="A77:I77"/>
    <mergeCell ref="A54:H54"/>
    <mergeCell ref="A38:H38"/>
    <mergeCell ref="A123:H123"/>
    <mergeCell ref="A137:H137"/>
    <mergeCell ref="A133:H133"/>
    <mergeCell ref="A107:H107"/>
    <mergeCell ref="A108:H108"/>
    <mergeCell ref="A109:H109"/>
    <mergeCell ref="A74:H74"/>
    <mergeCell ref="A50:I50"/>
    <mergeCell ref="A35:I35"/>
    <mergeCell ref="A53:H53"/>
    <mergeCell ref="A21:I21"/>
    <mergeCell ref="A20:H20"/>
    <mergeCell ref="A26:I26"/>
    <mergeCell ref="A70:I70"/>
    <mergeCell ref="A64:H64"/>
    <mergeCell ref="A65:H65"/>
    <mergeCell ref="A145:I145"/>
    <mergeCell ref="A146:I146"/>
    <mergeCell ref="A147:I147"/>
    <mergeCell ref="A141:H141"/>
    <mergeCell ref="A144:H144"/>
    <mergeCell ref="A140:H140"/>
    <mergeCell ref="A142:H142"/>
    <mergeCell ref="A143:H143"/>
    <mergeCell ref="E162:F162"/>
    <mergeCell ref="G162:I162"/>
    <mergeCell ref="A152:C152"/>
    <mergeCell ref="E152:F152"/>
    <mergeCell ref="G152:I152"/>
    <mergeCell ref="G153:I153"/>
    <mergeCell ref="A155:C155"/>
    <mergeCell ref="E155:F155"/>
    <mergeCell ref="G155:I155"/>
    <mergeCell ref="A159:C159"/>
    <mergeCell ref="A150:C150"/>
    <mergeCell ref="E164:F164"/>
    <mergeCell ref="G164:I164"/>
    <mergeCell ref="G163:I163"/>
    <mergeCell ref="A164:C164"/>
    <mergeCell ref="A151:C151"/>
    <mergeCell ref="E151:F151"/>
    <mergeCell ref="G151:I151"/>
    <mergeCell ref="A153:C153"/>
    <mergeCell ref="E153:F153"/>
    <mergeCell ref="E165:F165"/>
    <mergeCell ref="G165:I165"/>
    <mergeCell ref="A166:C166"/>
    <mergeCell ref="E166:F166"/>
    <mergeCell ref="G166:I166"/>
    <mergeCell ref="A165:C165"/>
    <mergeCell ref="A17:I17"/>
    <mergeCell ref="A59:I59"/>
    <mergeCell ref="A19:H19"/>
    <mergeCell ref="D23:G23"/>
    <mergeCell ref="D24:G24"/>
    <mergeCell ref="A29:C29"/>
    <mergeCell ref="G29:I29"/>
    <mergeCell ref="A27:I27"/>
    <mergeCell ref="A36:I36"/>
    <mergeCell ref="A37:H37"/>
    <mergeCell ref="F5:I5"/>
    <mergeCell ref="F6:I6"/>
    <mergeCell ref="A1:I1"/>
    <mergeCell ref="A2:I2"/>
    <mergeCell ref="A75:H75"/>
    <mergeCell ref="A52:H52"/>
    <mergeCell ref="A57:H57"/>
    <mergeCell ref="A58:H58"/>
    <mergeCell ref="A71:H71"/>
    <mergeCell ref="A63:H63"/>
    <mergeCell ref="A7:B7"/>
    <mergeCell ref="A9:C9"/>
    <mergeCell ref="C7:D7"/>
    <mergeCell ref="F7:G7"/>
    <mergeCell ref="H7:I7"/>
    <mergeCell ref="A4:I4"/>
    <mergeCell ref="A5:B5"/>
    <mergeCell ref="A6:B6"/>
    <mergeCell ref="C5:E5"/>
    <mergeCell ref="C6:E6"/>
    <mergeCell ref="F15:H15"/>
    <mergeCell ref="A10:I10"/>
    <mergeCell ref="A11:I11"/>
    <mergeCell ref="A12:D12"/>
    <mergeCell ref="F12:H12"/>
    <mergeCell ref="A8:C8"/>
    <mergeCell ref="E8:I9"/>
    <mergeCell ref="A39:H39"/>
    <mergeCell ref="A44:I44"/>
    <mergeCell ref="A25:H25"/>
    <mergeCell ref="A23:C24"/>
    <mergeCell ref="A16:I16"/>
    <mergeCell ref="A13:D13"/>
    <mergeCell ref="F13:H13"/>
    <mergeCell ref="A14:D14"/>
    <mergeCell ref="F14:H14"/>
    <mergeCell ref="A15:D15"/>
    <mergeCell ref="H81:I81"/>
    <mergeCell ref="A82:D82"/>
    <mergeCell ref="F82:G82"/>
    <mergeCell ref="H82:I82"/>
    <mergeCell ref="A18:H18"/>
    <mergeCell ref="A72:H72"/>
    <mergeCell ref="A79:D79"/>
    <mergeCell ref="F79:G79"/>
    <mergeCell ref="H79:I79"/>
    <mergeCell ref="A73:H73"/>
    <mergeCell ref="A83:D83"/>
    <mergeCell ref="A87:D87"/>
    <mergeCell ref="A91:D91"/>
    <mergeCell ref="F90:G90"/>
    <mergeCell ref="H90:I90"/>
    <mergeCell ref="A90:D90"/>
    <mergeCell ref="F91:G91"/>
    <mergeCell ref="H91:I91"/>
    <mergeCell ref="A149:C149"/>
    <mergeCell ref="H83:I83"/>
    <mergeCell ref="A84:I84"/>
    <mergeCell ref="F88:G88"/>
    <mergeCell ref="H88:I88"/>
    <mergeCell ref="A88:D88"/>
    <mergeCell ref="F86:G86"/>
    <mergeCell ref="H86:I86"/>
    <mergeCell ref="F87:G87"/>
    <mergeCell ref="H87:I87"/>
    <mergeCell ref="E150:F150"/>
    <mergeCell ref="G150:I150"/>
    <mergeCell ref="A154:C154"/>
    <mergeCell ref="E154:F154"/>
    <mergeCell ref="G154:I154"/>
    <mergeCell ref="A148:C148"/>
    <mergeCell ref="E148:F148"/>
    <mergeCell ref="G148:I148"/>
    <mergeCell ref="E149:F149"/>
    <mergeCell ref="G149:I149"/>
    <mergeCell ref="E159:F159"/>
    <mergeCell ref="G159:I159"/>
    <mergeCell ref="A157:C157"/>
    <mergeCell ref="E157:F157"/>
    <mergeCell ref="G157:I157"/>
    <mergeCell ref="A158:C158"/>
    <mergeCell ref="E158:F158"/>
    <mergeCell ref="G158:I158"/>
    <mergeCell ref="F83:G83"/>
    <mergeCell ref="A156:C156"/>
    <mergeCell ref="E156:F156"/>
    <mergeCell ref="G156:I156"/>
    <mergeCell ref="A99:H99"/>
    <mergeCell ref="A86:D86"/>
    <mergeCell ref="A100:H100"/>
    <mergeCell ref="A101:H101"/>
    <mergeCell ref="A102:H102"/>
    <mergeCell ref="A135:H135"/>
    <mergeCell ref="A132:H132"/>
    <mergeCell ref="A138:H138"/>
    <mergeCell ref="A136:H136"/>
    <mergeCell ref="A134:H134"/>
    <mergeCell ref="A121:H121"/>
    <mergeCell ref="A122:H122"/>
    <mergeCell ref="A130:I130"/>
    <mergeCell ref="A131:H131"/>
  </mergeCells>
  <printOptions horizontalCentered="1"/>
  <pageMargins left="1.7716535433070868" right="0.3937007874015748" top="0.7874015748031497" bottom="0.984251968503937" header="0.5118110236220472" footer="0.5118110236220472"/>
  <pageSetup horizontalDpi="300" verticalDpi="300" orientation="landscape" paperSize="9" scale="95" r:id="rId3"/>
  <rowBreaks count="6" manualBreakCount="6">
    <brk id="20" max="8" man="1"/>
    <brk id="58" max="255" man="1"/>
    <brk id="91" max="255" man="1"/>
    <brk id="123" max="255" man="1"/>
    <brk id="145" max="255" man="1"/>
    <brk id="168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1">
      <selection activeCell="A40" sqref="A40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7.57421875" style="7" customWidth="1"/>
    <col min="7" max="7" width="4.57421875" style="0" customWidth="1"/>
    <col min="8" max="8" width="4.28125" style="26" customWidth="1"/>
    <col min="9" max="9" width="7.421875" style="0" customWidth="1"/>
    <col min="10" max="10" width="5.57421875" style="26" customWidth="1"/>
    <col min="11" max="11" width="6.421875" style="0" customWidth="1"/>
    <col min="12" max="12" width="4.28125" style="0" customWidth="1"/>
    <col min="13" max="13" width="5.8515625" style="26" customWidth="1"/>
    <col min="14" max="14" width="5.28125" style="0" customWidth="1"/>
    <col min="15" max="15" width="5.57421875" style="0" customWidth="1"/>
    <col min="16" max="16" width="10.421875" style="26" customWidth="1"/>
    <col min="17" max="17" width="4.140625" style="0" customWidth="1"/>
    <col min="18" max="18" width="6.8515625" style="26" customWidth="1"/>
    <col min="19" max="19" width="5.421875" style="0" customWidth="1"/>
  </cols>
  <sheetData>
    <row r="1" spans="1:19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1"/>
    </row>
    <row r="2" spans="1:19" ht="13.5" thickBo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3.5" thickBot="1">
      <c r="A3" s="413" t="s">
        <v>496</v>
      </c>
      <c r="B3" s="414"/>
      <c r="C3" s="414"/>
      <c r="D3" s="415"/>
      <c r="E3" s="418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6" t="s">
        <v>483</v>
      </c>
      <c r="Q3" s="417"/>
      <c r="R3" s="414" t="s">
        <v>707</v>
      </c>
      <c r="S3" s="415"/>
    </row>
    <row r="4" spans="1:19" s="1" customFormat="1" ht="12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</row>
    <row r="5" spans="1:19" s="7" customFormat="1" ht="13.5" thickBo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</row>
    <row r="6" spans="1:19" ht="13.5" thickBot="1">
      <c r="A6" s="430" t="s">
        <v>473</v>
      </c>
      <c r="B6" s="431"/>
      <c r="C6" s="431"/>
      <c r="D6" s="431"/>
      <c r="E6" s="432"/>
      <c r="F6" s="489" t="s">
        <v>468</v>
      </c>
      <c r="G6" s="489"/>
      <c r="H6" s="489" t="s">
        <v>474</v>
      </c>
      <c r="I6" s="489"/>
      <c r="J6" s="489" t="s">
        <v>475</v>
      </c>
      <c r="K6" s="489"/>
      <c r="L6" s="10"/>
      <c r="M6" s="489" t="s">
        <v>536</v>
      </c>
      <c r="N6" s="489"/>
      <c r="O6" s="10"/>
      <c r="P6" s="149" t="s">
        <v>472</v>
      </c>
      <c r="Q6" s="10"/>
      <c r="R6" s="489" t="s">
        <v>430</v>
      </c>
      <c r="S6" s="489"/>
    </row>
    <row r="7" spans="1:19" ht="13.5" thickBot="1">
      <c r="A7" s="165"/>
      <c r="B7" s="165"/>
      <c r="C7" s="165"/>
      <c r="D7" s="165"/>
      <c r="E7" s="165" t="s">
        <v>674</v>
      </c>
      <c r="F7" s="168">
        <f>SUM(F8:F36)</f>
        <v>926</v>
      </c>
      <c r="G7" s="167"/>
      <c r="H7" s="168">
        <f>SUM(H8:H36)</f>
        <v>65</v>
      </c>
      <c r="I7" s="167"/>
      <c r="J7" s="168">
        <f>SUM(J8:J36)</f>
        <v>82</v>
      </c>
      <c r="K7" s="167"/>
      <c r="L7" s="10"/>
      <c r="M7" s="168">
        <f>SUM(M8:M36)</f>
        <v>8</v>
      </c>
      <c r="N7" s="167"/>
      <c r="O7" s="10"/>
      <c r="P7" s="168">
        <f>SUM(P8:P36)</f>
        <v>4</v>
      </c>
      <c r="Q7" s="10"/>
      <c r="R7" s="168">
        <f>SUM(R8:R36)</f>
        <v>69</v>
      </c>
      <c r="S7" s="167"/>
    </row>
    <row r="8" spans="1:19" s="32" customFormat="1" ht="9.75">
      <c r="A8" s="57" t="s">
        <v>851</v>
      </c>
      <c r="B8" s="113"/>
      <c r="C8" s="113"/>
      <c r="D8" s="113"/>
      <c r="E8" s="156"/>
      <c r="F8" s="160"/>
      <c r="G8" s="150"/>
      <c r="H8" s="171"/>
      <c r="I8" s="150"/>
      <c r="J8" s="171"/>
      <c r="K8" s="150"/>
      <c r="L8" s="150"/>
      <c r="M8" s="171"/>
      <c r="N8" s="150"/>
      <c r="O8" s="150"/>
      <c r="P8" s="171"/>
      <c r="Q8" s="150"/>
      <c r="R8" s="171"/>
      <c r="S8" s="150"/>
    </row>
    <row r="9" spans="1:19" s="2" customFormat="1" ht="13.5" customHeight="1">
      <c r="A9" s="160" t="s">
        <v>291</v>
      </c>
      <c r="B9" s="150"/>
      <c r="C9" s="150"/>
      <c r="D9" s="150"/>
      <c r="E9" s="106"/>
      <c r="F9" s="160">
        <v>20</v>
      </c>
      <c r="G9" s="106"/>
      <c r="H9" s="170">
        <v>1</v>
      </c>
      <c r="I9" s="106"/>
      <c r="J9" s="170">
        <v>1</v>
      </c>
      <c r="K9" s="106"/>
      <c r="L9" s="23"/>
      <c r="M9" s="170" t="s">
        <v>712</v>
      </c>
      <c r="N9" s="106"/>
      <c r="O9" s="23"/>
      <c r="P9" s="23" t="s">
        <v>712</v>
      </c>
      <c r="Q9" s="39"/>
      <c r="R9" s="170">
        <v>1</v>
      </c>
      <c r="S9" s="106"/>
    </row>
    <row r="10" spans="1:19" s="32" customFormat="1" ht="9.75">
      <c r="A10" s="57" t="s">
        <v>565</v>
      </c>
      <c r="B10" s="113"/>
      <c r="C10" s="113"/>
      <c r="D10" s="113"/>
      <c r="E10" s="156"/>
      <c r="F10" s="160"/>
      <c r="G10" s="150"/>
      <c r="H10" s="171"/>
      <c r="I10" s="150"/>
      <c r="J10" s="171"/>
      <c r="K10" s="150"/>
      <c r="L10" s="150"/>
      <c r="M10" s="171"/>
      <c r="N10" s="150"/>
      <c r="O10" s="150"/>
      <c r="P10" s="171"/>
      <c r="Q10" s="150"/>
      <c r="R10" s="171"/>
      <c r="S10" s="150"/>
    </row>
    <row r="11" spans="1:19" s="2" customFormat="1" ht="13.5" customHeight="1">
      <c r="A11" s="160" t="s">
        <v>297</v>
      </c>
      <c r="B11" s="150"/>
      <c r="C11" s="150"/>
      <c r="D11" s="150"/>
      <c r="E11" s="106"/>
      <c r="F11" s="160">
        <v>60</v>
      </c>
      <c r="G11" s="106"/>
      <c r="H11" s="170">
        <v>4</v>
      </c>
      <c r="I11" s="106"/>
      <c r="J11" s="170">
        <v>3</v>
      </c>
      <c r="K11" s="106"/>
      <c r="L11" s="23"/>
      <c r="M11" s="170" t="s">
        <v>712</v>
      </c>
      <c r="N11" s="106"/>
      <c r="O11" s="23"/>
      <c r="P11" s="23" t="s">
        <v>712</v>
      </c>
      <c r="Q11" s="39"/>
      <c r="R11" s="170">
        <v>3</v>
      </c>
      <c r="S11" s="106"/>
    </row>
    <row r="12" spans="1:19" s="32" customFormat="1" ht="9.75">
      <c r="A12" s="57" t="s">
        <v>571</v>
      </c>
      <c r="B12" s="113"/>
      <c r="C12" s="113"/>
      <c r="D12" s="113"/>
      <c r="E12" s="156"/>
      <c r="F12" s="160"/>
      <c r="G12" s="150"/>
      <c r="H12" s="171"/>
      <c r="I12" s="150"/>
      <c r="J12" s="171"/>
      <c r="K12" s="150"/>
      <c r="L12" s="150"/>
      <c r="M12" s="171"/>
      <c r="N12" s="150"/>
      <c r="O12" s="150"/>
      <c r="P12" s="171"/>
      <c r="Q12" s="150"/>
      <c r="R12" s="171"/>
      <c r="S12" s="150"/>
    </row>
    <row r="13" spans="1:19" s="2" customFormat="1" ht="13.5" customHeight="1">
      <c r="A13" s="160" t="s">
        <v>267</v>
      </c>
      <c r="B13" s="150"/>
      <c r="C13" s="150"/>
      <c r="D13" s="150"/>
      <c r="E13" s="106"/>
      <c r="F13" s="160">
        <v>60</v>
      </c>
      <c r="G13" s="106"/>
      <c r="H13" s="170">
        <v>4</v>
      </c>
      <c r="I13" s="106"/>
      <c r="J13" s="170">
        <v>12</v>
      </c>
      <c r="K13" s="106"/>
      <c r="L13" s="23"/>
      <c r="M13" s="170" t="s">
        <v>712</v>
      </c>
      <c r="N13" s="106"/>
      <c r="O13" s="23"/>
      <c r="P13" s="23" t="s">
        <v>712</v>
      </c>
      <c r="Q13" s="39"/>
      <c r="R13" s="170">
        <v>12</v>
      </c>
      <c r="S13" s="106"/>
    </row>
    <row r="14" spans="1:19" s="32" customFormat="1" ht="9.75">
      <c r="A14" s="57" t="s">
        <v>573</v>
      </c>
      <c r="B14" s="113"/>
      <c r="C14" s="113"/>
      <c r="D14" s="113"/>
      <c r="E14" s="156"/>
      <c r="F14" s="160"/>
      <c r="G14" s="150"/>
      <c r="H14" s="171"/>
      <c r="I14" s="150"/>
      <c r="J14" s="171"/>
      <c r="K14" s="150"/>
      <c r="L14" s="150"/>
      <c r="M14" s="171"/>
      <c r="N14" s="150"/>
      <c r="O14" s="150"/>
      <c r="P14" s="171"/>
      <c r="Q14" s="150"/>
      <c r="R14" s="171"/>
      <c r="S14" s="150"/>
    </row>
    <row r="15" spans="1:19" s="2" customFormat="1" ht="13.5" customHeight="1">
      <c r="A15" s="160" t="s">
        <v>305</v>
      </c>
      <c r="B15" s="150"/>
      <c r="C15" s="150"/>
      <c r="D15" s="150"/>
      <c r="E15" s="106"/>
      <c r="F15" s="160">
        <v>60</v>
      </c>
      <c r="G15" s="106"/>
      <c r="H15" s="170">
        <v>4</v>
      </c>
      <c r="I15" s="106"/>
      <c r="J15" s="170">
        <v>2</v>
      </c>
      <c r="K15" s="106"/>
      <c r="L15" s="23"/>
      <c r="M15" s="170" t="s">
        <v>712</v>
      </c>
      <c r="N15" s="106"/>
      <c r="O15" s="23"/>
      <c r="P15" s="23" t="s">
        <v>712</v>
      </c>
      <c r="Q15" s="39"/>
      <c r="R15" s="170">
        <v>2</v>
      </c>
      <c r="S15" s="106"/>
    </row>
    <row r="16" spans="1:19" s="2" customFormat="1" ht="13.5" customHeight="1">
      <c r="A16" s="160" t="s">
        <v>306</v>
      </c>
      <c r="B16" s="150"/>
      <c r="C16" s="150"/>
      <c r="D16" s="150"/>
      <c r="E16" s="106"/>
      <c r="F16" s="160">
        <v>6</v>
      </c>
      <c r="G16" s="106"/>
      <c r="H16" s="170">
        <v>4</v>
      </c>
      <c r="I16" s="106"/>
      <c r="J16" s="170">
        <v>4</v>
      </c>
      <c r="K16" s="106"/>
      <c r="L16" s="23"/>
      <c r="M16" s="170" t="s">
        <v>712</v>
      </c>
      <c r="N16" s="106"/>
      <c r="O16" s="23"/>
      <c r="P16" s="23" t="s">
        <v>712</v>
      </c>
      <c r="Q16" s="39"/>
      <c r="R16" s="170">
        <v>4</v>
      </c>
      <c r="S16" s="106"/>
    </row>
    <row r="17" spans="1:19" s="32" customFormat="1" ht="9.75">
      <c r="A17" s="57" t="s">
        <v>159</v>
      </c>
      <c r="B17" s="113"/>
      <c r="C17" s="113"/>
      <c r="D17" s="113"/>
      <c r="E17" s="156"/>
      <c r="F17" s="160"/>
      <c r="G17" s="150"/>
      <c r="H17" s="171"/>
      <c r="I17" s="150"/>
      <c r="J17" s="171"/>
      <c r="K17" s="150"/>
      <c r="L17" s="150"/>
      <c r="M17" s="171"/>
      <c r="N17" s="150"/>
      <c r="O17" s="150"/>
      <c r="P17" s="171"/>
      <c r="Q17" s="150"/>
      <c r="R17" s="171"/>
      <c r="S17" s="150"/>
    </row>
    <row r="18" spans="1:19" s="2" customFormat="1" ht="13.5" customHeight="1">
      <c r="A18" s="160" t="s">
        <v>394</v>
      </c>
      <c r="B18" s="150"/>
      <c r="C18" s="150"/>
      <c r="D18" s="150"/>
      <c r="E18" s="106"/>
      <c r="F18" s="160">
        <v>60</v>
      </c>
      <c r="G18" s="106"/>
      <c r="H18" s="170">
        <v>4</v>
      </c>
      <c r="I18" s="106"/>
      <c r="J18" s="170">
        <v>8</v>
      </c>
      <c r="K18" s="106"/>
      <c r="L18" s="23"/>
      <c r="M18" s="170">
        <v>3</v>
      </c>
      <c r="N18" s="106"/>
      <c r="O18" s="23"/>
      <c r="P18" s="23" t="s">
        <v>712</v>
      </c>
      <c r="Q18" s="39"/>
      <c r="R18" s="170">
        <v>5</v>
      </c>
      <c r="S18" s="106"/>
    </row>
    <row r="19" spans="1:19" s="2" customFormat="1" ht="13.5" customHeight="1">
      <c r="A19" s="160" t="s">
        <v>395</v>
      </c>
      <c r="B19" s="150"/>
      <c r="C19" s="150"/>
      <c r="D19" s="150"/>
      <c r="E19" s="106"/>
      <c r="F19" s="160">
        <v>30</v>
      </c>
      <c r="G19" s="106"/>
      <c r="H19" s="170">
        <v>2</v>
      </c>
      <c r="I19" s="106"/>
      <c r="J19" s="170">
        <v>1</v>
      </c>
      <c r="K19" s="106"/>
      <c r="L19" s="23"/>
      <c r="M19" s="170" t="s">
        <v>712</v>
      </c>
      <c r="N19" s="106"/>
      <c r="O19" s="23"/>
      <c r="P19" s="23" t="s">
        <v>712</v>
      </c>
      <c r="Q19" s="39"/>
      <c r="R19" s="170">
        <v>1</v>
      </c>
      <c r="S19" s="106"/>
    </row>
    <row r="20" spans="1:19" s="2" customFormat="1" ht="13.5" customHeight="1">
      <c r="A20" s="160" t="s">
        <v>396</v>
      </c>
      <c r="B20" s="150"/>
      <c r="C20" s="150"/>
      <c r="D20" s="150"/>
      <c r="E20" s="106"/>
      <c r="F20" s="160">
        <v>30</v>
      </c>
      <c r="G20" s="106"/>
      <c r="H20" s="170">
        <v>2</v>
      </c>
      <c r="I20" s="106"/>
      <c r="J20" s="170">
        <v>1</v>
      </c>
      <c r="K20" s="106"/>
      <c r="L20" s="23"/>
      <c r="M20" s="170" t="s">
        <v>712</v>
      </c>
      <c r="N20" s="106"/>
      <c r="O20" s="23"/>
      <c r="P20" s="23" t="s">
        <v>712</v>
      </c>
      <c r="Q20" s="39"/>
      <c r="R20" s="170">
        <v>1</v>
      </c>
      <c r="S20" s="106"/>
    </row>
    <row r="21" spans="1:19" s="32" customFormat="1" ht="9.75">
      <c r="A21" s="57" t="s">
        <v>786</v>
      </c>
      <c r="B21" s="113"/>
      <c r="C21" s="113"/>
      <c r="D21" s="113"/>
      <c r="E21" s="156"/>
      <c r="F21" s="160"/>
      <c r="G21" s="150"/>
      <c r="H21" s="171"/>
      <c r="I21" s="150"/>
      <c r="J21" s="171"/>
      <c r="K21" s="150"/>
      <c r="L21" s="150"/>
      <c r="M21" s="171"/>
      <c r="N21" s="150"/>
      <c r="O21" s="150"/>
      <c r="P21" s="171"/>
      <c r="Q21" s="150"/>
      <c r="R21" s="171"/>
      <c r="S21" s="150"/>
    </row>
    <row r="22" spans="1:19" s="2" customFormat="1" ht="13.5" customHeight="1">
      <c r="A22" s="160" t="s">
        <v>278</v>
      </c>
      <c r="B22" s="150"/>
      <c r="C22" s="150"/>
      <c r="D22" s="150"/>
      <c r="E22" s="106"/>
      <c r="F22" s="160">
        <v>60</v>
      </c>
      <c r="G22" s="106"/>
      <c r="H22" s="170">
        <v>4</v>
      </c>
      <c r="I22" s="106"/>
      <c r="J22" s="170">
        <v>3</v>
      </c>
      <c r="K22" s="106"/>
      <c r="L22" s="23"/>
      <c r="M22" s="170" t="s">
        <v>712</v>
      </c>
      <c r="N22" s="106"/>
      <c r="O22" s="23"/>
      <c r="P22" s="23" t="s">
        <v>712</v>
      </c>
      <c r="Q22" s="39"/>
      <c r="R22" s="170">
        <v>3</v>
      </c>
      <c r="S22" s="106"/>
    </row>
    <row r="23" spans="1:19" s="2" customFormat="1" ht="13.5" customHeight="1">
      <c r="A23" s="160" t="s">
        <v>279</v>
      </c>
      <c r="B23" s="150"/>
      <c r="C23" s="150"/>
      <c r="D23" s="150"/>
      <c r="E23" s="106"/>
      <c r="F23" s="160">
        <v>60</v>
      </c>
      <c r="G23" s="106"/>
      <c r="H23" s="170">
        <v>4</v>
      </c>
      <c r="I23" s="106"/>
      <c r="J23" s="170">
        <v>1</v>
      </c>
      <c r="K23" s="106"/>
      <c r="L23" s="23"/>
      <c r="M23" s="170" t="s">
        <v>712</v>
      </c>
      <c r="N23" s="106"/>
      <c r="O23" s="23"/>
      <c r="P23" s="23" t="s">
        <v>712</v>
      </c>
      <c r="Q23" s="39"/>
      <c r="R23" s="170" t="s">
        <v>712</v>
      </c>
      <c r="S23" s="106"/>
    </row>
    <row r="24" spans="1:19" s="32" customFormat="1" ht="9.75">
      <c r="A24" s="57" t="s">
        <v>198</v>
      </c>
      <c r="B24" s="113"/>
      <c r="C24" s="113"/>
      <c r="D24" s="113"/>
      <c r="E24" s="156"/>
      <c r="F24" s="160"/>
      <c r="G24" s="150"/>
      <c r="H24" s="171"/>
      <c r="I24" s="150"/>
      <c r="J24" s="171"/>
      <c r="K24" s="150"/>
      <c r="L24" s="150"/>
      <c r="M24" s="171"/>
      <c r="N24" s="150"/>
      <c r="O24" s="150"/>
      <c r="P24" s="171"/>
      <c r="Q24" s="150"/>
      <c r="R24" s="171"/>
      <c r="S24" s="150"/>
    </row>
    <row r="25" spans="1:19" s="2" customFormat="1" ht="13.5" customHeight="1">
      <c r="A25" s="160" t="s">
        <v>399</v>
      </c>
      <c r="B25" s="150"/>
      <c r="C25" s="150"/>
      <c r="D25" s="150"/>
      <c r="E25" s="106"/>
      <c r="F25" s="160">
        <v>60</v>
      </c>
      <c r="G25" s="106"/>
      <c r="H25" s="170">
        <v>4</v>
      </c>
      <c r="I25" s="106"/>
      <c r="J25" s="170">
        <v>8</v>
      </c>
      <c r="K25" s="106"/>
      <c r="L25" s="23"/>
      <c r="M25" s="170" t="s">
        <v>712</v>
      </c>
      <c r="N25" s="106"/>
      <c r="O25" s="23"/>
      <c r="P25" s="23">
        <v>4</v>
      </c>
      <c r="Q25" s="39"/>
      <c r="R25" s="170">
        <v>4</v>
      </c>
      <c r="S25" s="106"/>
    </row>
    <row r="26" spans="1:19" s="2" customFormat="1" ht="13.5" customHeight="1">
      <c r="A26" s="160" t="s">
        <v>400</v>
      </c>
      <c r="B26" s="150"/>
      <c r="C26" s="150"/>
      <c r="D26" s="150"/>
      <c r="E26" s="106"/>
      <c r="F26" s="160">
        <v>60</v>
      </c>
      <c r="G26" s="106"/>
      <c r="H26" s="170">
        <v>4</v>
      </c>
      <c r="I26" s="106"/>
      <c r="J26" s="170" t="s">
        <v>712</v>
      </c>
      <c r="K26" s="106"/>
      <c r="L26" s="23"/>
      <c r="M26" s="170" t="s">
        <v>712</v>
      </c>
      <c r="N26" s="106"/>
      <c r="O26" s="23"/>
      <c r="P26" s="23" t="s">
        <v>712</v>
      </c>
      <c r="Q26" s="39"/>
      <c r="R26" s="170" t="s">
        <v>712</v>
      </c>
      <c r="S26" s="106"/>
    </row>
    <row r="27" spans="1:19" s="32" customFormat="1" ht="9.75">
      <c r="A27" s="57" t="s">
        <v>578</v>
      </c>
      <c r="B27" s="113"/>
      <c r="C27" s="113"/>
      <c r="D27" s="113"/>
      <c r="E27" s="156"/>
      <c r="F27" s="160"/>
      <c r="G27" s="150"/>
      <c r="H27" s="171"/>
      <c r="I27" s="150"/>
      <c r="J27" s="171"/>
      <c r="K27" s="150"/>
      <c r="L27" s="150"/>
      <c r="M27" s="171"/>
      <c r="N27" s="150"/>
      <c r="O27" s="150"/>
      <c r="P27" s="171"/>
      <c r="Q27" s="150"/>
      <c r="R27" s="171"/>
      <c r="S27" s="150"/>
    </row>
    <row r="28" spans="1:19" s="2" customFormat="1" ht="13.5" customHeight="1">
      <c r="A28" s="160" t="s">
        <v>385</v>
      </c>
      <c r="B28" s="150"/>
      <c r="C28" s="150"/>
      <c r="D28" s="150"/>
      <c r="E28" s="106"/>
      <c r="F28" s="160">
        <v>120</v>
      </c>
      <c r="G28" s="106"/>
      <c r="H28" s="170">
        <v>8</v>
      </c>
      <c r="I28" s="106"/>
      <c r="J28" s="170">
        <v>12</v>
      </c>
      <c r="K28" s="106"/>
      <c r="L28" s="23"/>
      <c r="M28" s="170">
        <v>1</v>
      </c>
      <c r="N28" s="106"/>
      <c r="O28" s="23"/>
      <c r="P28" s="23" t="s">
        <v>712</v>
      </c>
      <c r="Q28" s="39"/>
      <c r="R28" s="170">
        <v>11</v>
      </c>
      <c r="S28" s="106"/>
    </row>
    <row r="29" spans="1:19" s="32" customFormat="1" ht="9.75">
      <c r="A29" s="57" t="s">
        <v>1112</v>
      </c>
      <c r="B29" s="113"/>
      <c r="C29" s="113"/>
      <c r="D29" s="113"/>
      <c r="E29" s="156"/>
      <c r="F29" s="160"/>
      <c r="G29" s="150"/>
      <c r="H29" s="171"/>
      <c r="I29" s="150"/>
      <c r="J29" s="171"/>
      <c r="K29" s="150"/>
      <c r="L29" s="150"/>
      <c r="M29" s="171"/>
      <c r="N29" s="150"/>
      <c r="O29" s="150"/>
      <c r="P29" s="171"/>
      <c r="Q29" s="150"/>
      <c r="R29" s="171"/>
      <c r="S29" s="150"/>
    </row>
    <row r="30" spans="1:19" s="2" customFormat="1" ht="13.5" customHeight="1">
      <c r="A30" s="160" t="s">
        <v>331</v>
      </c>
      <c r="B30" s="150"/>
      <c r="C30" s="150"/>
      <c r="D30" s="150"/>
      <c r="E30" s="106"/>
      <c r="F30" s="160">
        <v>60</v>
      </c>
      <c r="G30" s="106"/>
      <c r="H30" s="170">
        <v>4</v>
      </c>
      <c r="I30" s="106"/>
      <c r="J30" s="170">
        <v>11</v>
      </c>
      <c r="K30" s="106"/>
      <c r="L30" s="23"/>
      <c r="M30" s="170">
        <v>4</v>
      </c>
      <c r="N30" s="106"/>
      <c r="O30" s="23"/>
      <c r="P30" s="23" t="s">
        <v>712</v>
      </c>
      <c r="Q30" s="39"/>
      <c r="R30" s="170">
        <v>7</v>
      </c>
      <c r="S30" s="106"/>
    </row>
    <row r="31" spans="1:19" s="32" customFormat="1" ht="9.75">
      <c r="A31" s="57" t="s">
        <v>857</v>
      </c>
      <c r="B31" s="113"/>
      <c r="C31" s="113"/>
      <c r="D31" s="113"/>
      <c r="E31" s="156"/>
      <c r="F31" s="160"/>
      <c r="G31" s="150"/>
      <c r="H31" s="171"/>
      <c r="I31" s="150"/>
      <c r="J31" s="171"/>
      <c r="K31" s="150"/>
      <c r="L31" s="150"/>
      <c r="M31" s="171"/>
      <c r="N31" s="150"/>
      <c r="O31" s="150"/>
      <c r="P31" s="171"/>
      <c r="Q31" s="150"/>
      <c r="R31" s="171"/>
      <c r="S31" s="150"/>
    </row>
    <row r="32" spans="1:19" s="2" customFormat="1" ht="13.5" customHeight="1">
      <c r="A32" s="160" t="s">
        <v>817</v>
      </c>
      <c r="B32" s="150"/>
      <c r="C32" s="150"/>
      <c r="D32" s="150"/>
      <c r="E32" s="106"/>
      <c r="F32" s="160">
        <v>60</v>
      </c>
      <c r="G32" s="106"/>
      <c r="H32" s="170">
        <v>4</v>
      </c>
      <c r="I32" s="106"/>
      <c r="J32" s="170">
        <v>6</v>
      </c>
      <c r="K32" s="106"/>
      <c r="L32" s="23"/>
      <c r="M32" s="170" t="s">
        <v>712</v>
      </c>
      <c r="N32" s="106"/>
      <c r="O32" s="23"/>
      <c r="P32" s="23" t="s">
        <v>712</v>
      </c>
      <c r="Q32" s="39"/>
      <c r="R32" s="170">
        <v>6</v>
      </c>
      <c r="S32" s="106"/>
    </row>
    <row r="33" spans="1:19" s="32" customFormat="1" ht="9.75">
      <c r="A33" s="57" t="s">
        <v>582</v>
      </c>
      <c r="B33" s="113"/>
      <c r="C33" s="113"/>
      <c r="D33" s="113"/>
      <c r="E33" s="156"/>
      <c r="F33" s="160"/>
      <c r="G33" s="150"/>
      <c r="H33" s="171"/>
      <c r="I33" s="150"/>
      <c r="J33" s="171"/>
      <c r="K33" s="150"/>
      <c r="L33" s="150"/>
      <c r="M33" s="171"/>
      <c r="N33" s="150"/>
      <c r="O33" s="150"/>
      <c r="P33" s="171"/>
      <c r="Q33" s="150"/>
      <c r="R33" s="171"/>
      <c r="S33" s="150"/>
    </row>
    <row r="34" spans="1:19" s="2" customFormat="1" ht="13.5" customHeight="1">
      <c r="A34" s="160" t="s">
        <v>404</v>
      </c>
      <c r="B34" s="150"/>
      <c r="C34" s="150"/>
      <c r="D34" s="150"/>
      <c r="E34" s="106"/>
      <c r="F34" s="160">
        <v>60</v>
      </c>
      <c r="G34" s="106"/>
      <c r="H34" s="170">
        <v>4</v>
      </c>
      <c r="I34" s="106"/>
      <c r="J34" s="170">
        <v>3</v>
      </c>
      <c r="K34" s="106"/>
      <c r="L34" s="23"/>
      <c r="M34" s="170" t="s">
        <v>712</v>
      </c>
      <c r="N34" s="106"/>
      <c r="O34" s="23"/>
      <c r="P34" s="23" t="s">
        <v>712</v>
      </c>
      <c r="Q34" s="39"/>
      <c r="R34" s="170">
        <v>3</v>
      </c>
      <c r="S34" s="106"/>
    </row>
    <row r="35" spans="1:19" s="32" customFormat="1" ht="9.75">
      <c r="A35" s="57" t="s">
        <v>51</v>
      </c>
      <c r="B35" s="113"/>
      <c r="C35" s="113"/>
      <c r="D35" s="113"/>
      <c r="E35" s="156"/>
      <c r="F35" s="160"/>
      <c r="G35" s="150"/>
      <c r="H35" s="171"/>
      <c r="I35" s="150"/>
      <c r="J35" s="171"/>
      <c r="K35" s="150"/>
      <c r="L35" s="150"/>
      <c r="M35" s="171"/>
      <c r="N35" s="150"/>
      <c r="O35" s="150"/>
      <c r="P35" s="171"/>
      <c r="Q35" s="150"/>
      <c r="R35" s="171"/>
      <c r="S35" s="150"/>
    </row>
    <row r="36" spans="1:19" s="2" customFormat="1" ht="13.5" customHeight="1">
      <c r="A36" s="160" t="s">
        <v>356</v>
      </c>
      <c r="B36" s="150"/>
      <c r="C36" s="150"/>
      <c r="D36" s="150"/>
      <c r="E36" s="106"/>
      <c r="F36" s="160">
        <v>60</v>
      </c>
      <c r="G36" s="106"/>
      <c r="H36" s="170">
        <v>4</v>
      </c>
      <c r="I36" s="106"/>
      <c r="J36" s="170">
        <v>6</v>
      </c>
      <c r="K36" s="106"/>
      <c r="L36" s="23"/>
      <c r="M36" s="170" t="s">
        <v>712</v>
      </c>
      <c r="N36" s="106"/>
      <c r="O36" s="23"/>
      <c r="P36" s="23" t="s">
        <v>712</v>
      </c>
      <c r="Q36" s="39"/>
      <c r="R36" s="170">
        <v>6</v>
      </c>
      <c r="S36" s="106"/>
    </row>
  </sheetData>
  <sheetProtection password="CEFE" sheet="1"/>
  <mergeCells count="13">
    <mergeCell ref="A4:S5"/>
    <mergeCell ref="R6:S6"/>
    <mergeCell ref="A6:E6"/>
    <mergeCell ref="F6:G6"/>
    <mergeCell ref="H6:I6"/>
    <mergeCell ref="J6:K6"/>
    <mergeCell ref="M6:N6"/>
    <mergeCell ref="A1:S1"/>
    <mergeCell ref="A2:S2"/>
    <mergeCell ref="R3:S3"/>
    <mergeCell ref="P3:Q3"/>
    <mergeCell ref="E3:O3"/>
    <mergeCell ref="A3:D3"/>
  </mergeCells>
  <conditionalFormatting sqref="J11:K11 J13:K13 J15:K16 J18:K20 J22:K23 J25:K26 J28:K28 J30:K30 J32:K32 J34:K34 J36:K36 J9:K9">
    <cfRule type="cellIs" priority="1" dxfId="0" operator="notEqual" stopIfTrue="1">
      <formula>M9+P9+R9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5.8515625" style="26" customWidth="1"/>
    <col min="7" max="7" width="5.8515625" style="0" customWidth="1"/>
    <col min="8" max="8" width="5.57421875" style="26" customWidth="1"/>
    <col min="9" max="9" width="7.421875" style="0" customWidth="1"/>
    <col min="10" max="10" width="5.57421875" style="26" customWidth="1"/>
    <col min="11" max="11" width="6.421875" style="0" customWidth="1"/>
    <col min="12" max="12" width="2.421875" style="0" customWidth="1"/>
    <col min="13" max="13" width="5.8515625" style="26" customWidth="1"/>
    <col min="14" max="14" width="5.28125" style="0" customWidth="1"/>
    <col min="15" max="15" width="5.57421875" style="0" customWidth="1"/>
    <col min="16" max="16" width="10.421875" style="26" customWidth="1"/>
    <col min="17" max="17" width="4.140625" style="0" customWidth="1"/>
    <col min="18" max="18" width="6.8515625" style="26" customWidth="1"/>
    <col min="19" max="19" width="5.421875" style="0" customWidth="1"/>
  </cols>
  <sheetData>
    <row r="1" spans="1:19" ht="13.5" thickBot="1">
      <c r="A1" s="409" t="s">
        <v>562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1"/>
    </row>
    <row r="2" spans="1:19" ht="13.5" thickBo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3.5" thickBot="1">
      <c r="A3" s="413" t="s">
        <v>471</v>
      </c>
      <c r="B3" s="414"/>
      <c r="C3" s="414"/>
      <c r="D3" s="415"/>
      <c r="E3" s="418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6" t="s">
        <v>483</v>
      </c>
      <c r="Q3" s="417"/>
      <c r="R3" s="414" t="s">
        <v>707</v>
      </c>
      <c r="S3" s="415"/>
    </row>
    <row r="4" spans="1:19" s="1" customFormat="1" ht="12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</row>
    <row r="5" spans="1:19" s="7" customFormat="1" ht="13.5" thickBo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</row>
    <row r="6" spans="1:19" ht="13.5" thickBot="1">
      <c r="A6" s="430" t="s">
        <v>473</v>
      </c>
      <c r="B6" s="431"/>
      <c r="C6" s="431"/>
      <c r="D6" s="431"/>
      <c r="E6" s="432"/>
      <c r="F6" s="489" t="s">
        <v>468</v>
      </c>
      <c r="G6" s="489"/>
      <c r="H6" s="489" t="s">
        <v>474</v>
      </c>
      <c r="I6" s="489"/>
      <c r="J6" s="489" t="s">
        <v>475</v>
      </c>
      <c r="K6" s="489"/>
      <c r="L6" s="10"/>
      <c r="M6" s="489" t="s">
        <v>536</v>
      </c>
      <c r="N6" s="489"/>
      <c r="O6" s="10"/>
      <c r="P6" s="149" t="s">
        <v>472</v>
      </c>
      <c r="Q6" s="10"/>
      <c r="R6" s="489" t="s">
        <v>430</v>
      </c>
      <c r="S6" s="489"/>
    </row>
    <row r="7" spans="1:19" ht="13.5" thickBot="1">
      <c r="A7" s="168"/>
      <c r="B7" s="172"/>
      <c r="C7" s="172"/>
      <c r="D7" s="172"/>
      <c r="E7" s="173" t="s">
        <v>674</v>
      </c>
      <c r="F7" s="166">
        <f>SUM(F8:F124)</f>
        <v>4575</v>
      </c>
      <c r="G7" s="29"/>
      <c r="H7" s="166">
        <f>SUM(H8:H124)</f>
        <v>305</v>
      </c>
      <c r="I7" s="29"/>
      <c r="J7" s="166">
        <f>SUM(J8:J124)</f>
        <v>3492</v>
      </c>
      <c r="K7" s="29"/>
      <c r="L7" s="31"/>
      <c r="M7" s="166">
        <f>SUM(M8:M124)</f>
        <v>626</v>
      </c>
      <c r="N7" s="29"/>
      <c r="O7" s="31"/>
      <c r="P7" s="166">
        <f>SUM(P8:P124)</f>
        <v>1174</v>
      </c>
      <c r="Q7" s="31"/>
      <c r="R7" s="166">
        <f>SUM(R8:R124)</f>
        <v>1692</v>
      </c>
      <c r="S7" s="29"/>
    </row>
    <row r="8" spans="1:19" s="32" customFormat="1" ht="9.75">
      <c r="A8" s="162" t="s">
        <v>976</v>
      </c>
      <c r="B8" s="163"/>
      <c r="C8" s="163"/>
      <c r="D8" s="163"/>
      <c r="E8" s="164"/>
      <c r="F8" s="174"/>
      <c r="G8" s="161"/>
      <c r="H8" s="169"/>
      <c r="I8" s="161"/>
      <c r="J8" s="169"/>
      <c r="K8" s="161"/>
      <c r="L8" s="161"/>
      <c r="M8" s="169"/>
      <c r="N8" s="161"/>
      <c r="O8" s="161"/>
      <c r="P8" s="169"/>
      <c r="Q8" s="161"/>
      <c r="R8" s="169"/>
      <c r="S8" s="161"/>
    </row>
    <row r="9" spans="1:19" s="2" customFormat="1" ht="13.5" customHeight="1">
      <c r="A9" s="160" t="s">
        <v>257</v>
      </c>
      <c r="B9" s="150"/>
      <c r="C9" s="150"/>
      <c r="D9" s="150"/>
      <c r="E9" s="106"/>
      <c r="F9" s="170">
        <v>60</v>
      </c>
      <c r="G9" s="106"/>
      <c r="H9" s="170">
        <v>4</v>
      </c>
      <c r="I9" s="106"/>
      <c r="J9" s="170">
        <v>72</v>
      </c>
      <c r="K9" s="106"/>
      <c r="L9" s="23"/>
      <c r="M9" s="170">
        <v>8</v>
      </c>
      <c r="N9" s="106"/>
      <c r="O9" s="23"/>
      <c r="P9" s="23">
        <v>29</v>
      </c>
      <c r="Q9" s="39"/>
      <c r="R9" s="170">
        <v>35</v>
      </c>
      <c r="S9" s="106"/>
    </row>
    <row r="10" spans="1:19" s="2" customFormat="1" ht="13.5" customHeight="1">
      <c r="A10" s="160" t="s">
        <v>258</v>
      </c>
      <c r="B10" s="150"/>
      <c r="C10" s="150"/>
      <c r="D10" s="150"/>
      <c r="E10" s="106"/>
      <c r="F10" s="170">
        <v>30</v>
      </c>
      <c r="G10" s="106"/>
      <c r="H10" s="170">
        <v>2</v>
      </c>
      <c r="I10" s="106"/>
      <c r="J10" s="170">
        <v>77</v>
      </c>
      <c r="K10" s="106"/>
      <c r="L10" s="23"/>
      <c r="M10" s="170">
        <v>9</v>
      </c>
      <c r="N10" s="106"/>
      <c r="O10" s="23"/>
      <c r="P10" s="23">
        <v>14</v>
      </c>
      <c r="Q10" s="39"/>
      <c r="R10" s="170">
        <v>54</v>
      </c>
      <c r="S10" s="106"/>
    </row>
    <row r="11" spans="1:19" s="2" customFormat="1" ht="13.5" customHeight="1">
      <c r="A11" s="160" t="s">
        <v>259</v>
      </c>
      <c r="B11" s="150"/>
      <c r="C11" s="150"/>
      <c r="D11" s="150"/>
      <c r="E11" s="106"/>
      <c r="F11" s="170">
        <v>60</v>
      </c>
      <c r="G11" s="106"/>
      <c r="H11" s="170">
        <v>4</v>
      </c>
      <c r="I11" s="106"/>
      <c r="J11" s="170">
        <v>4</v>
      </c>
      <c r="K11" s="106"/>
      <c r="L11" s="23"/>
      <c r="M11" s="170" t="s">
        <v>712</v>
      </c>
      <c r="N11" s="106"/>
      <c r="O11" s="23"/>
      <c r="P11" s="23">
        <v>1</v>
      </c>
      <c r="Q11" s="39"/>
      <c r="R11" s="170">
        <v>3</v>
      </c>
      <c r="S11" s="106"/>
    </row>
    <row r="12" spans="1:19" s="32" customFormat="1" ht="9.75">
      <c r="A12" s="57" t="s">
        <v>563</v>
      </c>
      <c r="B12" s="113"/>
      <c r="C12" s="113"/>
      <c r="D12" s="113"/>
      <c r="E12" s="156"/>
      <c r="F12" s="170"/>
      <c r="G12" s="150"/>
      <c r="H12" s="171"/>
      <c r="I12" s="150"/>
      <c r="J12" s="171"/>
      <c r="K12" s="150"/>
      <c r="L12" s="150"/>
      <c r="M12" s="171"/>
      <c r="N12" s="150"/>
      <c r="O12" s="150"/>
      <c r="P12" s="171"/>
      <c r="Q12" s="150"/>
      <c r="R12" s="171"/>
      <c r="S12" s="150"/>
    </row>
    <row r="13" spans="1:19" s="2" customFormat="1" ht="13.5" customHeight="1">
      <c r="A13" s="160" t="s">
        <v>283</v>
      </c>
      <c r="B13" s="150"/>
      <c r="C13" s="150"/>
      <c r="D13" s="150"/>
      <c r="E13" s="106"/>
      <c r="F13" s="170">
        <v>30</v>
      </c>
      <c r="G13" s="106"/>
      <c r="H13" s="170">
        <v>2</v>
      </c>
      <c r="I13" s="106"/>
      <c r="J13" s="170">
        <v>60</v>
      </c>
      <c r="K13" s="106"/>
      <c r="L13" s="23"/>
      <c r="M13" s="170">
        <v>5</v>
      </c>
      <c r="N13" s="106"/>
      <c r="O13" s="23"/>
      <c r="P13" s="23">
        <v>23</v>
      </c>
      <c r="Q13" s="39"/>
      <c r="R13" s="170">
        <v>32</v>
      </c>
      <c r="S13" s="106"/>
    </row>
    <row r="14" spans="1:19" s="2" customFormat="1" ht="13.5" customHeight="1">
      <c r="A14" s="160" t="s">
        <v>258</v>
      </c>
      <c r="B14" s="150"/>
      <c r="C14" s="150"/>
      <c r="D14" s="150"/>
      <c r="E14" s="106"/>
      <c r="F14" s="170">
        <v>30</v>
      </c>
      <c r="G14" s="106"/>
      <c r="H14" s="170">
        <v>2</v>
      </c>
      <c r="I14" s="106"/>
      <c r="J14" s="170">
        <v>77</v>
      </c>
      <c r="K14" s="106"/>
      <c r="L14" s="23"/>
      <c r="M14" s="170">
        <v>11</v>
      </c>
      <c r="N14" s="106"/>
      <c r="O14" s="23"/>
      <c r="P14" s="23">
        <v>13</v>
      </c>
      <c r="Q14" s="39"/>
      <c r="R14" s="170">
        <v>53</v>
      </c>
      <c r="S14" s="106"/>
    </row>
    <row r="15" spans="1:19" s="32" customFormat="1" ht="9.75">
      <c r="A15" s="57" t="s">
        <v>154</v>
      </c>
      <c r="B15" s="113"/>
      <c r="C15" s="113"/>
      <c r="D15" s="113"/>
      <c r="E15" s="156"/>
      <c r="F15" s="170"/>
      <c r="G15" s="150"/>
      <c r="H15" s="171"/>
      <c r="I15" s="150"/>
      <c r="J15" s="171"/>
      <c r="K15" s="150"/>
      <c r="L15" s="150"/>
      <c r="M15" s="171"/>
      <c r="N15" s="150"/>
      <c r="O15" s="150"/>
      <c r="P15" s="171"/>
      <c r="Q15" s="150"/>
      <c r="R15" s="171"/>
      <c r="S15" s="150"/>
    </row>
    <row r="16" spans="1:19" s="2" customFormat="1" ht="13.5" customHeight="1">
      <c r="A16" s="160" t="s">
        <v>389</v>
      </c>
      <c r="B16" s="150"/>
      <c r="C16" s="150"/>
      <c r="D16" s="150"/>
      <c r="E16" s="106"/>
      <c r="F16" s="170">
        <v>60</v>
      </c>
      <c r="G16" s="106"/>
      <c r="H16" s="170">
        <v>4</v>
      </c>
      <c r="I16" s="106"/>
      <c r="J16" s="170">
        <v>68</v>
      </c>
      <c r="K16" s="106"/>
      <c r="L16" s="23"/>
      <c r="M16" s="170">
        <v>2</v>
      </c>
      <c r="N16" s="106"/>
      <c r="O16" s="23"/>
      <c r="P16" s="23">
        <v>8</v>
      </c>
      <c r="Q16" s="39"/>
      <c r="R16" s="170">
        <v>58</v>
      </c>
      <c r="S16" s="106"/>
    </row>
    <row r="17" spans="1:19" s="2" customFormat="1" ht="13.5" customHeight="1">
      <c r="A17" s="160" t="s">
        <v>390</v>
      </c>
      <c r="B17" s="150"/>
      <c r="C17" s="150"/>
      <c r="D17" s="150"/>
      <c r="E17" s="106"/>
      <c r="F17" s="170">
        <v>60</v>
      </c>
      <c r="G17" s="106"/>
      <c r="H17" s="170">
        <v>4</v>
      </c>
      <c r="I17" s="106"/>
      <c r="J17" s="170">
        <v>74</v>
      </c>
      <c r="K17" s="106"/>
      <c r="L17" s="23"/>
      <c r="M17" s="170">
        <v>2</v>
      </c>
      <c r="N17" s="106"/>
      <c r="O17" s="23"/>
      <c r="P17" s="23">
        <v>21</v>
      </c>
      <c r="Q17" s="39"/>
      <c r="R17" s="170">
        <v>51</v>
      </c>
      <c r="S17" s="106"/>
    </row>
    <row r="18" spans="1:19" s="2" customFormat="1" ht="13.5" customHeight="1">
      <c r="A18" s="160" t="s">
        <v>391</v>
      </c>
      <c r="B18" s="150"/>
      <c r="C18" s="150"/>
      <c r="D18" s="150"/>
      <c r="E18" s="106"/>
      <c r="F18" s="170">
        <v>60</v>
      </c>
      <c r="G18" s="106"/>
      <c r="H18" s="170">
        <v>4</v>
      </c>
      <c r="I18" s="106"/>
      <c r="J18" s="170">
        <v>70</v>
      </c>
      <c r="K18" s="106"/>
      <c r="L18" s="23"/>
      <c r="M18" s="170">
        <v>3</v>
      </c>
      <c r="N18" s="106"/>
      <c r="O18" s="23"/>
      <c r="P18" s="23">
        <v>15</v>
      </c>
      <c r="Q18" s="39"/>
      <c r="R18" s="170">
        <v>52</v>
      </c>
      <c r="S18" s="106"/>
    </row>
    <row r="19" spans="1:19" s="32" customFormat="1" ht="9.75">
      <c r="A19" s="57" t="s">
        <v>851</v>
      </c>
      <c r="B19" s="113"/>
      <c r="C19" s="113"/>
      <c r="D19" s="113"/>
      <c r="E19" s="156"/>
      <c r="F19" s="170"/>
      <c r="G19" s="150"/>
      <c r="H19" s="171"/>
      <c r="I19" s="150"/>
      <c r="J19" s="171"/>
      <c r="K19" s="150"/>
      <c r="L19" s="150"/>
      <c r="M19" s="171"/>
      <c r="N19" s="150"/>
      <c r="O19" s="150"/>
      <c r="P19" s="171"/>
      <c r="Q19" s="150"/>
      <c r="R19" s="171"/>
      <c r="S19" s="150"/>
    </row>
    <row r="20" spans="1:19" s="2" customFormat="1" ht="13.5" customHeight="1">
      <c r="A20" s="160" t="s">
        <v>292</v>
      </c>
      <c r="B20" s="150"/>
      <c r="C20" s="150"/>
      <c r="D20" s="150"/>
      <c r="E20" s="106"/>
      <c r="F20" s="170">
        <v>60</v>
      </c>
      <c r="G20" s="106"/>
      <c r="H20" s="170">
        <v>4</v>
      </c>
      <c r="I20" s="106"/>
      <c r="J20" s="170">
        <v>57</v>
      </c>
      <c r="K20" s="106"/>
      <c r="L20" s="23"/>
      <c r="M20" s="170">
        <v>12</v>
      </c>
      <c r="N20" s="106"/>
      <c r="O20" s="23"/>
      <c r="P20" s="23">
        <v>27</v>
      </c>
      <c r="Q20" s="39"/>
      <c r="R20" s="170">
        <v>18</v>
      </c>
      <c r="S20" s="106"/>
    </row>
    <row r="21" spans="1:19" s="2" customFormat="1" ht="13.5" customHeight="1">
      <c r="A21" s="160" t="s">
        <v>293</v>
      </c>
      <c r="B21" s="150"/>
      <c r="C21" s="150"/>
      <c r="D21" s="150"/>
      <c r="E21" s="106"/>
      <c r="F21" s="170">
        <v>90</v>
      </c>
      <c r="G21" s="106"/>
      <c r="H21" s="170">
        <v>6</v>
      </c>
      <c r="I21" s="106"/>
      <c r="J21" s="170">
        <v>74</v>
      </c>
      <c r="K21" s="106"/>
      <c r="L21" s="23"/>
      <c r="M21" s="170" t="s">
        <v>712</v>
      </c>
      <c r="N21" s="106"/>
      <c r="O21" s="23"/>
      <c r="P21" s="23">
        <v>36</v>
      </c>
      <c r="Q21" s="39"/>
      <c r="R21" s="170">
        <v>38</v>
      </c>
      <c r="S21" s="106"/>
    </row>
    <row r="22" spans="1:19" s="2" customFormat="1" ht="13.5" customHeight="1">
      <c r="A22" s="160" t="s">
        <v>856</v>
      </c>
      <c r="B22" s="150"/>
      <c r="C22" s="150"/>
      <c r="D22" s="150"/>
      <c r="E22" s="106"/>
      <c r="F22" s="170">
        <v>45</v>
      </c>
      <c r="G22" s="106"/>
      <c r="H22" s="170">
        <v>3</v>
      </c>
      <c r="I22" s="106"/>
      <c r="J22" s="170">
        <v>10</v>
      </c>
      <c r="K22" s="106"/>
      <c r="L22" s="23"/>
      <c r="M22" s="170">
        <v>0</v>
      </c>
      <c r="N22" s="106"/>
      <c r="O22" s="23"/>
      <c r="P22" s="23">
        <v>5</v>
      </c>
      <c r="Q22" s="39"/>
      <c r="R22" s="170">
        <v>5</v>
      </c>
      <c r="S22" s="106"/>
    </row>
    <row r="23" spans="1:19" s="32" customFormat="1" ht="9.75">
      <c r="A23" s="57" t="s">
        <v>565</v>
      </c>
      <c r="B23" s="113"/>
      <c r="C23" s="113"/>
      <c r="D23" s="113"/>
      <c r="E23" s="156"/>
      <c r="F23" s="170"/>
      <c r="G23" s="150"/>
      <c r="H23" s="171"/>
      <c r="I23" s="150"/>
      <c r="J23" s="171"/>
      <c r="K23" s="150"/>
      <c r="L23" s="150"/>
      <c r="M23" s="171"/>
      <c r="N23" s="150"/>
      <c r="O23" s="150"/>
      <c r="P23" s="171"/>
      <c r="Q23" s="150"/>
      <c r="R23" s="171"/>
      <c r="S23" s="150"/>
    </row>
    <row r="24" spans="1:19" s="2" customFormat="1" ht="13.5" customHeight="1">
      <c r="A24" s="160" t="s">
        <v>298</v>
      </c>
      <c r="B24" s="150"/>
      <c r="C24" s="150"/>
      <c r="D24" s="150"/>
      <c r="E24" s="106"/>
      <c r="F24" s="170">
        <v>60</v>
      </c>
      <c r="G24" s="106"/>
      <c r="H24" s="170">
        <v>4</v>
      </c>
      <c r="I24" s="106"/>
      <c r="J24" s="170">
        <v>8</v>
      </c>
      <c r="K24" s="106"/>
      <c r="L24" s="23"/>
      <c r="M24" s="170" t="s">
        <v>712</v>
      </c>
      <c r="N24" s="106"/>
      <c r="O24" s="23"/>
      <c r="P24" s="23">
        <v>1</v>
      </c>
      <c r="Q24" s="39"/>
      <c r="R24" s="170">
        <v>7</v>
      </c>
      <c r="S24" s="106"/>
    </row>
    <row r="25" spans="1:19" s="2" customFormat="1" ht="13.5" customHeight="1">
      <c r="A25" s="160" t="s">
        <v>299</v>
      </c>
      <c r="B25" s="150"/>
      <c r="C25" s="150"/>
      <c r="D25" s="150"/>
      <c r="E25" s="106"/>
      <c r="F25" s="170">
        <v>60</v>
      </c>
      <c r="G25" s="106"/>
      <c r="H25" s="170">
        <v>4</v>
      </c>
      <c r="I25" s="106"/>
      <c r="J25" s="170">
        <v>2</v>
      </c>
      <c r="K25" s="106"/>
      <c r="L25" s="23"/>
      <c r="M25" s="170" t="s">
        <v>712</v>
      </c>
      <c r="N25" s="106"/>
      <c r="O25" s="23"/>
      <c r="P25" s="23" t="s">
        <v>712</v>
      </c>
      <c r="Q25" s="39"/>
      <c r="R25" s="170">
        <v>2</v>
      </c>
      <c r="S25" s="106"/>
    </row>
    <row r="26" spans="1:19" s="32" customFormat="1" ht="9.75">
      <c r="A26" s="57" t="s">
        <v>571</v>
      </c>
      <c r="B26" s="113"/>
      <c r="C26" s="113"/>
      <c r="D26" s="113"/>
      <c r="E26" s="156"/>
      <c r="F26" s="170"/>
      <c r="G26" s="150"/>
      <c r="H26" s="171"/>
      <c r="I26" s="150"/>
      <c r="J26" s="171"/>
      <c r="K26" s="150"/>
      <c r="L26" s="150"/>
      <c r="M26" s="171"/>
      <c r="N26" s="150"/>
      <c r="O26" s="150"/>
      <c r="P26" s="171"/>
      <c r="Q26" s="150"/>
      <c r="R26" s="171"/>
      <c r="S26" s="150"/>
    </row>
    <row r="27" spans="1:19" s="2" customFormat="1" ht="13.5" customHeight="1">
      <c r="A27" s="160" t="s">
        <v>268</v>
      </c>
      <c r="B27" s="150"/>
      <c r="C27" s="150"/>
      <c r="D27" s="150"/>
      <c r="E27" s="106"/>
      <c r="F27" s="170">
        <v>60</v>
      </c>
      <c r="G27" s="106"/>
      <c r="H27" s="170">
        <v>4</v>
      </c>
      <c r="I27" s="106"/>
      <c r="J27" s="170">
        <v>45</v>
      </c>
      <c r="K27" s="106"/>
      <c r="L27" s="23"/>
      <c r="M27" s="170">
        <v>6</v>
      </c>
      <c r="N27" s="106"/>
      <c r="O27" s="23"/>
      <c r="P27" s="23">
        <v>21</v>
      </c>
      <c r="Q27" s="39"/>
      <c r="R27" s="170">
        <v>18</v>
      </c>
      <c r="S27" s="106"/>
    </row>
    <row r="28" spans="1:19" s="2" customFormat="1" ht="13.5" customHeight="1">
      <c r="A28" s="160" t="s">
        <v>269</v>
      </c>
      <c r="B28" s="150"/>
      <c r="C28" s="150"/>
      <c r="D28" s="150"/>
      <c r="E28" s="106"/>
      <c r="F28" s="170">
        <v>60</v>
      </c>
      <c r="G28" s="106"/>
      <c r="H28" s="170">
        <v>4</v>
      </c>
      <c r="I28" s="106"/>
      <c r="J28" s="170">
        <v>3</v>
      </c>
      <c r="K28" s="106"/>
      <c r="L28" s="23"/>
      <c r="M28" s="170" t="s">
        <v>712</v>
      </c>
      <c r="N28" s="106"/>
      <c r="O28" s="23"/>
      <c r="P28" s="23" t="s">
        <v>712</v>
      </c>
      <c r="Q28" s="39"/>
      <c r="R28" s="170">
        <v>3</v>
      </c>
      <c r="S28" s="106"/>
    </row>
    <row r="29" spans="1:19" s="32" customFormat="1" ht="9.75">
      <c r="A29" s="57" t="s">
        <v>572</v>
      </c>
      <c r="B29" s="113"/>
      <c r="C29" s="113"/>
      <c r="D29" s="113"/>
      <c r="E29" s="156"/>
      <c r="F29" s="170"/>
      <c r="G29" s="150"/>
      <c r="H29" s="171"/>
      <c r="I29" s="150"/>
      <c r="J29" s="171"/>
      <c r="K29" s="150"/>
      <c r="L29" s="150"/>
      <c r="M29" s="171"/>
      <c r="N29" s="150"/>
      <c r="O29" s="150"/>
      <c r="P29" s="171"/>
      <c r="Q29" s="150"/>
      <c r="R29" s="171"/>
      <c r="S29" s="150"/>
    </row>
    <row r="30" spans="1:19" s="2" customFormat="1" ht="13.5" customHeight="1">
      <c r="A30" s="160" t="s">
        <v>273</v>
      </c>
      <c r="B30" s="150"/>
      <c r="C30" s="150"/>
      <c r="D30" s="150"/>
      <c r="E30" s="106"/>
      <c r="F30" s="170">
        <v>60</v>
      </c>
      <c r="G30" s="106"/>
      <c r="H30" s="170">
        <v>4</v>
      </c>
      <c r="I30" s="106"/>
      <c r="J30" s="170">
        <v>8</v>
      </c>
      <c r="K30" s="106"/>
      <c r="L30" s="23"/>
      <c r="M30" s="170" t="s">
        <v>712</v>
      </c>
      <c r="N30" s="106"/>
      <c r="O30" s="23"/>
      <c r="P30" s="23">
        <v>2</v>
      </c>
      <c r="Q30" s="39"/>
      <c r="R30" s="170">
        <v>6</v>
      </c>
      <c r="S30" s="106"/>
    </row>
    <row r="31" spans="1:19" s="2" customFormat="1" ht="13.5" customHeight="1">
      <c r="A31" s="160" t="s">
        <v>274</v>
      </c>
      <c r="B31" s="150"/>
      <c r="C31" s="150"/>
      <c r="D31" s="150"/>
      <c r="E31" s="106"/>
      <c r="F31" s="170">
        <v>60</v>
      </c>
      <c r="G31" s="106"/>
      <c r="H31" s="170">
        <v>4</v>
      </c>
      <c r="I31" s="106"/>
      <c r="J31" s="170">
        <v>11</v>
      </c>
      <c r="K31" s="106"/>
      <c r="L31" s="23"/>
      <c r="M31" s="170">
        <v>2</v>
      </c>
      <c r="N31" s="106"/>
      <c r="O31" s="23"/>
      <c r="P31" s="23"/>
      <c r="Q31" s="39"/>
      <c r="R31" s="170">
        <v>9</v>
      </c>
      <c r="S31" s="106"/>
    </row>
    <row r="32" spans="1:19" s="32" customFormat="1" ht="9.75">
      <c r="A32" s="57" t="s">
        <v>915</v>
      </c>
      <c r="B32" s="113"/>
      <c r="C32" s="113"/>
      <c r="D32" s="113"/>
      <c r="E32" s="156"/>
      <c r="F32" s="170"/>
      <c r="G32" s="150"/>
      <c r="H32" s="171"/>
      <c r="I32" s="150"/>
      <c r="J32" s="171"/>
      <c r="K32" s="150"/>
      <c r="L32" s="150"/>
      <c r="M32" s="171"/>
      <c r="N32" s="150"/>
      <c r="O32" s="150"/>
      <c r="P32" s="171"/>
      <c r="Q32" s="150"/>
      <c r="R32" s="171"/>
      <c r="S32" s="150"/>
    </row>
    <row r="33" spans="1:19" s="2" customFormat="1" ht="13.5" customHeight="1">
      <c r="A33" s="160" t="s">
        <v>302</v>
      </c>
      <c r="B33" s="150"/>
      <c r="C33" s="150"/>
      <c r="D33" s="150"/>
      <c r="E33" s="106"/>
      <c r="F33" s="170">
        <v>60</v>
      </c>
      <c r="G33" s="106"/>
      <c r="H33" s="170">
        <v>4</v>
      </c>
      <c r="I33" s="106"/>
      <c r="J33" s="170">
        <v>69</v>
      </c>
      <c r="K33" s="106"/>
      <c r="L33" s="23"/>
      <c r="M33" s="170">
        <v>18</v>
      </c>
      <c r="N33" s="106"/>
      <c r="O33" s="23"/>
      <c r="P33" s="23">
        <v>20</v>
      </c>
      <c r="Q33" s="39"/>
      <c r="R33" s="170">
        <v>31</v>
      </c>
      <c r="S33" s="106"/>
    </row>
    <row r="34" spans="1:19" s="2" customFormat="1" ht="13.5" customHeight="1">
      <c r="A34" s="160" t="s">
        <v>303</v>
      </c>
      <c r="B34" s="150"/>
      <c r="C34" s="150"/>
      <c r="D34" s="150"/>
      <c r="E34" s="106"/>
      <c r="F34" s="170">
        <v>60</v>
      </c>
      <c r="G34" s="106"/>
      <c r="H34" s="170">
        <v>4</v>
      </c>
      <c r="I34" s="106"/>
      <c r="J34" s="170">
        <v>80</v>
      </c>
      <c r="K34" s="106"/>
      <c r="L34" s="23"/>
      <c r="M34" s="170">
        <v>26</v>
      </c>
      <c r="N34" s="106"/>
      <c r="O34" s="23"/>
      <c r="P34" s="23">
        <v>34</v>
      </c>
      <c r="Q34" s="39"/>
      <c r="R34" s="170">
        <v>20</v>
      </c>
      <c r="S34" s="106"/>
    </row>
    <row r="35" spans="1:19" s="2" customFormat="1" ht="13.5" customHeight="1">
      <c r="A35" s="160" t="s">
        <v>289</v>
      </c>
      <c r="B35" s="150"/>
      <c r="C35" s="150"/>
      <c r="D35" s="150"/>
      <c r="E35" s="106"/>
      <c r="F35" s="170">
        <v>30</v>
      </c>
      <c r="G35" s="106"/>
      <c r="H35" s="170">
        <v>2</v>
      </c>
      <c r="I35" s="106"/>
      <c r="J35" s="170">
        <v>77</v>
      </c>
      <c r="K35" s="106"/>
      <c r="L35" s="23"/>
      <c r="M35" s="170">
        <v>35</v>
      </c>
      <c r="N35" s="106"/>
      <c r="O35" s="23"/>
      <c r="P35" s="23">
        <v>36</v>
      </c>
      <c r="Q35" s="39"/>
      <c r="R35" s="170">
        <v>6</v>
      </c>
      <c r="S35" s="106"/>
    </row>
    <row r="36" spans="1:19" s="32" customFormat="1" ht="9.75">
      <c r="A36" s="57" t="s">
        <v>573</v>
      </c>
      <c r="B36" s="113"/>
      <c r="C36" s="113"/>
      <c r="D36" s="113"/>
      <c r="E36" s="156"/>
      <c r="F36" s="170"/>
      <c r="G36" s="150"/>
      <c r="H36" s="171"/>
      <c r="I36" s="150"/>
      <c r="J36" s="171"/>
      <c r="K36" s="150"/>
      <c r="L36" s="150"/>
      <c r="M36" s="171"/>
      <c r="N36" s="150"/>
      <c r="O36" s="150"/>
      <c r="P36" s="171"/>
      <c r="Q36" s="150"/>
      <c r="R36" s="171"/>
      <c r="S36" s="150"/>
    </row>
    <row r="37" spans="1:19" s="2" customFormat="1" ht="13.5" customHeight="1">
      <c r="A37" s="160" t="s">
        <v>307</v>
      </c>
      <c r="B37" s="150"/>
      <c r="C37" s="150"/>
      <c r="D37" s="150"/>
      <c r="E37" s="106"/>
      <c r="F37" s="170">
        <v>60</v>
      </c>
      <c r="G37" s="106"/>
      <c r="H37" s="170">
        <v>4</v>
      </c>
      <c r="I37" s="106"/>
      <c r="J37" s="170">
        <v>11</v>
      </c>
      <c r="K37" s="106"/>
      <c r="L37" s="23"/>
      <c r="M37" s="170">
        <v>4</v>
      </c>
      <c r="N37" s="106"/>
      <c r="O37" s="23"/>
      <c r="P37" s="23">
        <v>4</v>
      </c>
      <c r="Q37" s="39"/>
      <c r="R37" s="170">
        <v>3</v>
      </c>
      <c r="S37" s="106"/>
    </row>
    <row r="38" spans="1:19" s="32" customFormat="1" ht="9.75">
      <c r="A38" s="57" t="s">
        <v>981</v>
      </c>
      <c r="B38" s="113"/>
      <c r="C38" s="113"/>
      <c r="D38" s="113"/>
      <c r="E38" s="156"/>
      <c r="F38" s="170"/>
      <c r="G38" s="150"/>
      <c r="H38" s="171"/>
      <c r="I38" s="150"/>
      <c r="J38" s="171"/>
      <c r="K38" s="150"/>
      <c r="L38" s="150"/>
      <c r="M38" s="171"/>
      <c r="N38" s="150"/>
      <c r="O38" s="150"/>
      <c r="P38" s="171"/>
      <c r="Q38" s="150"/>
      <c r="R38" s="171"/>
      <c r="S38" s="150"/>
    </row>
    <row r="39" spans="1:19" s="2" customFormat="1" ht="13.5" customHeight="1">
      <c r="A39" s="160" t="s">
        <v>309</v>
      </c>
      <c r="B39" s="150"/>
      <c r="C39" s="150"/>
      <c r="D39" s="150"/>
      <c r="E39" s="106"/>
      <c r="F39" s="170">
        <v>60</v>
      </c>
      <c r="G39" s="106"/>
      <c r="H39" s="170">
        <v>4</v>
      </c>
      <c r="I39" s="106"/>
      <c r="J39" s="170">
        <v>8</v>
      </c>
      <c r="K39" s="106"/>
      <c r="L39" s="23"/>
      <c r="M39" s="170" t="s">
        <v>712</v>
      </c>
      <c r="N39" s="106"/>
      <c r="O39" s="23"/>
      <c r="P39" s="23">
        <v>3</v>
      </c>
      <c r="Q39" s="39"/>
      <c r="R39" s="170">
        <v>5</v>
      </c>
      <c r="S39" s="106"/>
    </row>
    <row r="40" spans="1:19" s="2" customFormat="1" ht="13.5" customHeight="1">
      <c r="A40" s="160" t="s">
        <v>310</v>
      </c>
      <c r="B40" s="150"/>
      <c r="C40" s="150"/>
      <c r="D40" s="150"/>
      <c r="E40" s="106"/>
      <c r="F40" s="170">
        <v>60</v>
      </c>
      <c r="G40" s="106"/>
      <c r="H40" s="170">
        <v>4</v>
      </c>
      <c r="I40" s="106"/>
      <c r="J40" s="170">
        <v>2</v>
      </c>
      <c r="K40" s="106"/>
      <c r="L40" s="23"/>
      <c r="M40" s="170" t="s">
        <v>712</v>
      </c>
      <c r="N40" s="106"/>
      <c r="O40" s="23"/>
      <c r="P40" s="23" t="s">
        <v>712</v>
      </c>
      <c r="Q40" s="39"/>
      <c r="R40" s="170">
        <v>2</v>
      </c>
      <c r="S40" s="106"/>
    </row>
    <row r="41" spans="1:19" s="32" customFormat="1" ht="9.75">
      <c r="A41" s="57" t="s">
        <v>959</v>
      </c>
      <c r="B41" s="113"/>
      <c r="C41" s="113"/>
      <c r="D41" s="113"/>
      <c r="E41" s="156"/>
      <c r="F41" s="170"/>
      <c r="G41" s="150"/>
      <c r="H41" s="171"/>
      <c r="I41" s="150"/>
      <c r="J41" s="171"/>
      <c r="K41" s="150"/>
      <c r="L41" s="150"/>
      <c r="M41" s="171"/>
      <c r="N41" s="150"/>
      <c r="O41" s="150"/>
      <c r="P41" s="171"/>
      <c r="Q41" s="150"/>
      <c r="R41" s="171"/>
      <c r="S41" s="150"/>
    </row>
    <row r="42" spans="1:19" s="2" customFormat="1" ht="13.5" customHeight="1">
      <c r="A42" s="160" t="s">
        <v>288</v>
      </c>
      <c r="B42" s="150"/>
      <c r="C42" s="150"/>
      <c r="D42" s="150"/>
      <c r="E42" s="106"/>
      <c r="F42" s="170">
        <v>90</v>
      </c>
      <c r="G42" s="106"/>
      <c r="H42" s="170">
        <v>6</v>
      </c>
      <c r="I42" s="106"/>
      <c r="J42" s="170">
        <v>79</v>
      </c>
      <c r="K42" s="106"/>
      <c r="L42" s="23"/>
      <c r="M42" s="170">
        <v>7</v>
      </c>
      <c r="N42" s="106"/>
      <c r="O42" s="23"/>
      <c r="P42" s="23">
        <v>47</v>
      </c>
      <c r="Q42" s="39"/>
      <c r="R42" s="170">
        <v>25</v>
      </c>
      <c r="S42" s="106"/>
    </row>
    <row r="43" spans="1:19" s="2" customFormat="1" ht="13.5" customHeight="1">
      <c r="A43" s="160" t="s">
        <v>312</v>
      </c>
      <c r="B43" s="150"/>
      <c r="C43" s="150"/>
      <c r="D43" s="150"/>
      <c r="E43" s="106"/>
      <c r="F43" s="170">
        <v>90</v>
      </c>
      <c r="G43" s="106"/>
      <c r="H43" s="170">
        <v>6</v>
      </c>
      <c r="I43" s="106"/>
      <c r="J43" s="170">
        <v>78</v>
      </c>
      <c r="K43" s="106"/>
      <c r="L43" s="23"/>
      <c r="M43" s="170">
        <v>3</v>
      </c>
      <c r="N43" s="106"/>
      <c r="O43" s="23"/>
      <c r="P43" s="23">
        <v>58</v>
      </c>
      <c r="Q43" s="39"/>
      <c r="R43" s="170">
        <v>17</v>
      </c>
      <c r="S43" s="106"/>
    </row>
    <row r="44" spans="1:19" s="32" customFormat="1" ht="9.75">
      <c r="A44" s="57" t="s">
        <v>1051</v>
      </c>
      <c r="B44" s="113"/>
      <c r="C44" s="113"/>
      <c r="D44" s="113"/>
      <c r="E44" s="156"/>
      <c r="F44" s="170"/>
      <c r="G44" s="150"/>
      <c r="H44" s="171"/>
      <c r="I44" s="150"/>
      <c r="J44" s="171"/>
      <c r="K44" s="150"/>
      <c r="L44" s="150"/>
      <c r="M44" s="171"/>
      <c r="N44" s="150"/>
      <c r="O44" s="150"/>
      <c r="P44" s="171"/>
      <c r="Q44" s="150"/>
      <c r="R44" s="171"/>
      <c r="S44" s="150"/>
    </row>
    <row r="45" spans="1:19" s="2" customFormat="1" ht="13.5" customHeight="1">
      <c r="A45" s="160" t="s">
        <v>314</v>
      </c>
      <c r="B45" s="150"/>
      <c r="C45" s="150"/>
      <c r="D45" s="150"/>
      <c r="E45" s="106"/>
      <c r="F45" s="170">
        <v>60</v>
      </c>
      <c r="G45" s="106"/>
      <c r="H45" s="170">
        <v>4</v>
      </c>
      <c r="I45" s="106"/>
      <c r="J45" s="170">
        <v>69</v>
      </c>
      <c r="K45" s="106"/>
      <c r="L45" s="23"/>
      <c r="M45" s="170">
        <v>19</v>
      </c>
      <c r="N45" s="106"/>
      <c r="O45" s="23"/>
      <c r="P45" s="23">
        <v>25</v>
      </c>
      <c r="Q45" s="39"/>
      <c r="R45" s="170">
        <v>25</v>
      </c>
      <c r="S45" s="106"/>
    </row>
    <row r="46" spans="1:19" s="2" customFormat="1" ht="13.5" customHeight="1">
      <c r="A46" s="160" t="s">
        <v>315</v>
      </c>
      <c r="B46" s="150"/>
      <c r="C46" s="150"/>
      <c r="D46" s="150"/>
      <c r="E46" s="106"/>
      <c r="F46" s="170">
        <v>60</v>
      </c>
      <c r="G46" s="106"/>
      <c r="H46" s="170">
        <v>4</v>
      </c>
      <c r="I46" s="106"/>
      <c r="J46" s="170">
        <v>72</v>
      </c>
      <c r="K46" s="106"/>
      <c r="L46" s="23"/>
      <c r="M46" s="170">
        <v>13</v>
      </c>
      <c r="N46" s="106"/>
      <c r="O46" s="23"/>
      <c r="P46" s="23">
        <v>22</v>
      </c>
      <c r="Q46" s="39"/>
      <c r="R46" s="170">
        <v>37</v>
      </c>
      <c r="S46" s="106"/>
    </row>
    <row r="47" spans="1:19" s="2" customFormat="1" ht="13.5" customHeight="1">
      <c r="A47" s="160" t="s">
        <v>316</v>
      </c>
      <c r="B47" s="150"/>
      <c r="C47" s="150"/>
      <c r="D47" s="150"/>
      <c r="E47" s="106"/>
      <c r="F47" s="170">
        <v>60</v>
      </c>
      <c r="G47" s="106"/>
      <c r="H47" s="170">
        <v>4</v>
      </c>
      <c r="I47" s="106"/>
      <c r="J47" s="170">
        <v>55</v>
      </c>
      <c r="K47" s="106"/>
      <c r="L47" s="23"/>
      <c r="M47" s="170">
        <v>8</v>
      </c>
      <c r="N47" s="106"/>
      <c r="O47" s="23"/>
      <c r="P47" s="23">
        <v>9</v>
      </c>
      <c r="Q47" s="39"/>
      <c r="R47" s="170">
        <v>38</v>
      </c>
      <c r="S47" s="106"/>
    </row>
    <row r="48" spans="1:19" s="32" customFormat="1" ht="9.75">
      <c r="A48" s="57" t="s">
        <v>159</v>
      </c>
      <c r="B48" s="113"/>
      <c r="C48" s="113"/>
      <c r="D48" s="113"/>
      <c r="E48" s="156"/>
      <c r="F48" s="170"/>
      <c r="G48" s="150"/>
      <c r="H48" s="171"/>
      <c r="I48" s="150"/>
      <c r="J48" s="171"/>
      <c r="K48" s="150"/>
      <c r="L48" s="150"/>
      <c r="M48" s="171"/>
      <c r="N48" s="150"/>
      <c r="O48" s="150"/>
      <c r="P48" s="171"/>
      <c r="Q48" s="150"/>
      <c r="R48" s="171"/>
      <c r="S48" s="150"/>
    </row>
    <row r="49" spans="1:19" s="2" customFormat="1" ht="13.5" customHeight="1">
      <c r="A49" s="160" t="s">
        <v>397</v>
      </c>
      <c r="B49" s="150"/>
      <c r="C49" s="150"/>
      <c r="D49" s="150"/>
      <c r="E49" s="106"/>
      <c r="F49" s="170">
        <v>60</v>
      </c>
      <c r="G49" s="106"/>
      <c r="H49" s="170">
        <v>4</v>
      </c>
      <c r="I49" s="106"/>
      <c r="J49" s="170">
        <v>6</v>
      </c>
      <c r="K49" s="106"/>
      <c r="L49" s="23"/>
      <c r="M49" s="170" t="s">
        <v>712</v>
      </c>
      <c r="N49" s="106"/>
      <c r="O49" s="23"/>
      <c r="P49" s="23" t="s">
        <v>712</v>
      </c>
      <c r="Q49" s="39"/>
      <c r="R49" s="170">
        <v>6</v>
      </c>
      <c r="S49" s="106"/>
    </row>
    <row r="50" spans="1:19" s="32" customFormat="1" ht="9.75">
      <c r="A50" s="57" t="s">
        <v>786</v>
      </c>
      <c r="B50" s="113"/>
      <c r="C50" s="113"/>
      <c r="D50" s="113"/>
      <c r="E50" s="156"/>
      <c r="F50" s="170"/>
      <c r="G50" s="150"/>
      <c r="H50" s="171"/>
      <c r="I50" s="150"/>
      <c r="J50" s="171"/>
      <c r="K50" s="150"/>
      <c r="L50" s="150"/>
      <c r="M50" s="171"/>
      <c r="N50" s="150"/>
      <c r="O50" s="150"/>
      <c r="P50" s="171"/>
      <c r="Q50" s="150"/>
      <c r="R50" s="171"/>
      <c r="S50" s="150"/>
    </row>
    <row r="51" spans="1:19" s="2" customFormat="1" ht="13.5" customHeight="1">
      <c r="A51" s="160" t="s">
        <v>280</v>
      </c>
      <c r="B51" s="150"/>
      <c r="C51" s="150"/>
      <c r="D51" s="150"/>
      <c r="E51" s="106"/>
      <c r="F51" s="170">
        <v>60</v>
      </c>
      <c r="G51" s="106"/>
      <c r="H51" s="170">
        <v>4</v>
      </c>
      <c r="I51" s="106"/>
      <c r="J51" s="170">
        <v>3</v>
      </c>
      <c r="K51" s="106"/>
      <c r="L51" s="23"/>
      <c r="M51" s="170" t="s">
        <v>712</v>
      </c>
      <c r="N51" s="106"/>
      <c r="O51" s="23"/>
      <c r="P51" s="23" t="s">
        <v>712</v>
      </c>
      <c r="Q51" s="39"/>
      <c r="R51" s="170">
        <v>3</v>
      </c>
      <c r="S51" s="106"/>
    </row>
    <row r="52" spans="1:19" s="32" customFormat="1" ht="9.75">
      <c r="A52" s="57" t="s">
        <v>577</v>
      </c>
      <c r="B52" s="113"/>
      <c r="C52" s="113"/>
      <c r="D52" s="113"/>
      <c r="E52" s="156"/>
      <c r="F52" s="170"/>
      <c r="G52" s="150"/>
      <c r="H52" s="171"/>
      <c r="I52" s="150"/>
      <c r="J52" s="171"/>
      <c r="K52" s="150"/>
      <c r="L52" s="150"/>
      <c r="M52" s="171"/>
      <c r="N52" s="150"/>
      <c r="O52" s="150"/>
      <c r="P52" s="171"/>
      <c r="Q52" s="150"/>
      <c r="R52" s="171"/>
      <c r="S52" s="150"/>
    </row>
    <row r="53" spans="1:19" s="2" customFormat="1" ht="13.5" customHeight="1">
      <c r="A53" s="160" t="s">
        <v>318</v>
      </c>
      <c r="B53" s="150"/>
      <c r="C53" s="150"/>
      <c r="D53" s="150"/>
      <c r="E53" s="106"/>
      <c r="F53" s="170">
        <v>60</v>
      </c>
      <c r="G53" s="106"/>
      <c r="H53" s="170">
        <v>4</v>
      </c>
      <c r="I53" s="106"/>
      <c r="J53" s="170">
        <v>70</v>
      </c>
      <c r="K53" s="106"/>
      <c r="L53" s="23"/>
      <c r="M53" s="170">
        <v>17</v>
      </c>
      <c r="N53" s="106"/>
      <c r="O53" s="23"/>
      <c r="P53" s="23">
        <v>31</v>
      </c>
      <c r="Q53" s="39"/>
      <c r="R53" s="170">
        <v>22</v>
      </c>
      <c r="S53" s="106"/>
    </row>
    <row r="54" spans="1:19" s="2" customFormat="1" ht="13.5" customHeight="1">
      <c r="A54" s="160" t="s">
        <v>319</v>
      </c>
      <c r="B54" s="150"/>
      <c r="C54" s="150"/>
      <c r="D54" s="150"/>
      <c r="E54" s="106"/>
      <c r="F54" s="170">
        <v>60</v>
      </c>
      <c r="G54" s="106"/>
      <c r="H54" s="170">
        <v>4</v>
      </c>
      <c r="I54" s="106"/>
      <c r="J54" s="170">
        <v>72</v>
      </c>
      <c r="K54" s="106"/>
      <c r="L54" s="23"/>
      <c r="M54" s="170">
        <v>13</v>
      </c>
      <c r="N54" s="106"/>
      <c r="O54" s="23"/>
      <c r="P54" s="23">
        <v>23</v>
      </c>
      <c r="Q54" s="39"/>
      <c r="R54" s="170">
        <v>36</v>
      </c>
      <c r="S54" s="106"/>
    </row>
    <row r="55" spans="1:19" s="2" customFormat="1" ht="13.5" customHeight="1">
      <c r="A55" s="160" t="s">
        <v>320</v>
      </c>
      <c r="B55" s="150"/>
      <c r="C55" s="150"/>
      <c r="D55" s="150"/>
      <c r="E55" s="106"/>
      <c r="F55" s="170">
        <v>60</v>
      </c>
      <c r="G55" s="106"/>
      <c r="H55" s="170">
        <v>4</v>
      </c>
      <c r="I55" s="106"/>
      <c r="J55" s="170">
        <v>6</v>
      </c>
      <c r="K55" s="106"/>
      <c r="L55" s="23"/>
      <c r="M55" s="170" t="s">
        <v>712</v>
      </c>
      <c r="N55" s="106"/>
      <c r="O55" s="23"/>
      <c r="P55" s="23" t="s">
        <v>712</v>
      </c>
      <c r="Q55" s="39"/>
      <c r="R55" s="170">
        <v>6</v>
      </c>
      <c r="S55" s="106"/>
    </row>
    <row r="56" spans="1:19" s="32" customFormat="1" ht="9.75">
      <c r="A56" s="57" t="s">
        <v>115</v>
      </c>
      <c r="B56" s="113"/>
      <c r="C56" s="113"/>
      <c r="D56" s="113"/>
      <c r="E56" s="156"/>
      <c r="F56" s="170"/>
      <c r="G56" s="150"/>
      <c r="H56" s="171"/>
      <c r="I56" s="150"/>
      <c r="J56" s="171"/>
      <c r="K56" s="150"/>
      <c r="L56" s="150"/>
      <c r="M56" s="171"/>
      <c r="N56" s="150"/>
      <c r="O56" s="150"/>
      <c r="P56" s="171"/>
      <c r="Q56" s="150"/>
      <c r="R56" s="171"/>
      <c r="S56" s="150"/>
    </row>
    <row r="57" spans="1:19" s="2" customFormat="1" ht="13.5" customHeight="1">
      <c r="A57" s="160" t="s">
        <v>376</v>
      </c>
      <c r="B57" s="150"/>
      <c r="C57" s="150"/>
      <c r="D57" s="150"/>
      <c r="E57" s="106"/>
      <c r="F57" s="170">
        <v>30</v>
      </c>
      <c r="G57" s="106"/>
      <c r="H57" s="170">
        <v>2</v>
      </c>
      <c r="I57" s="106"/>
      <c r="J57" s="170">
        <v>58</v>
      </c>
      <c r="K57" s="106"/>
      <c r="L57" s="23"/>
      <c r="M57" s="170">
        <v>22</v>
      </c>
      <c r="N57" s="106"/>
      <c r="O57" s="23"/>
      <c r="P57" s="23">
        <v>17</v>
      </c>
      <c r="Q57" s="39"/>
      <c r="R57" s="170">
        <v>19</v>
      </c>
      <c r="S57" s="106"/>
    </row>
    <row r="58" spans="1:19" s="2" customFormat="1" ht="13.5" customHeight="1">
      <c r="A58" s="160" t="s">
        <v>377</v>
      </c>
      <c r="B58" s="150"/>
      <c r="C58" s="150"/>
      <c r="D58" s="150"/>
      <c r="E58" s="106"/>
      <c r="F58" s="170">
        <v>30</v>
      </c>
      <c r="G58" s="106"/>
      <c r="H58" s="170">
        <v>2</v>
      </c>
      <c r="I58" s="106"/>
      <c r="J58" s="170">
        <v>69</v>
      </c>
      <c r="K58" s="106"/>
      <c r="L58" s="23"/>
      <c r="M58" s="170">
        <v>14</v>
      </c>
      <c r="N58" s="106"/>
      <c r="O58" s="23"/>
      <c r="P58" s="23">
        <v>22</v>
      </c>
      <c r="Q58" s="39"/>
      <c r="R58" s="170">
        <v>33</v>
      </c>
      <c r="S58" s="106"/>
    </row>
    <row r="59" spans="1:19" s="32" customFormat="1" ht="9.75">
      <c r="A59" s="57" t="s">
        <v>198</v>
      </c>
      <c r="B59" s="113"/>
      <c r="C59" s="113"/>
      <c r="D59" s="113"/>
      <c r="E59" s="156"/>
      <c r="F59" s="170"/>
      <c r="G59" s="150"/>
      <c r="H59" s="171"/>
      <c r="I59" s="150"/>
      <c r="J59" s="171"/>
      <c r="K59" s="150"/>
      <c r="L59" s="150"/>
      <c r="M59" s="171"/>
      <c r="N59" s="150"/>
      <c r="O59" s="150"/>
      <c r="P59" s="171"/>
      <c r="Q59" s="150"/>
      <c r="R59" s="171"/>
      <c r="S59" s="150"/>
    </row>
    <row r="60" spans="1:19" s="2" customFormat="1" ht="13.5" customHeight="1">
      <c r="A60" s="160" t="s">
        <v>401</v>
      </c>
      <c r="B60" s="150"/>
      <c r="C60" s="150"/>
      <c r="D60" s="150"/>
      <c r="E60" s="106"/>
      <c r="F60" s="170">
        <v>60</v>
      </c>
      <c r="G60" s="106"/>
      <c r="H60" s="170">
        <v>4</v>
      </c>
      <c r="I60" s="106"/>
      <c r="J60" s="170">
        <v>86</v>
      </c>
      <c r="K60" s="106"/>
      <c r="L60" s="23"/>
      <c r="M60" s="170">
        <v>5</v>
      </c>
      <c r="N60" s="106"/>
      <c r="O60" s="23"/>
      <c r="P60" s="23">
        <v>13</v>
      </c>
      <c r="Q60" s="39"/>
      <c r="R60" s="170">
        <v>68</v>
      </c>
      <c r="S60" s="106"/>
    </row>
    <row r="61" spans="1:19" s="2" customFormat="1" ht="13.5" customHeight="1">
      <c r="A61" s="160" t="s">
        <v>402</v>
      </c>
      <c r="B61" s="150"/>
      <c r="C61" s="150"/>
      <c r="D61" s="150"/>
      <c r="E61" s="106"/>
      <c r="F61" s="170">
        <v>60</v>
      </c>
      <c r="G61" s="106"/>
      <c r="H61" s="170">
        <v>4</v>
      </c>
      <c r="I61" s="106"/>
      <c r="J61" s="170">
        <v>8</v>
      </c>
      <c r="K61" s="106"/>
      <c r="L61" s="23"/>
      <c r="M61" s="170">
        <v>3</v>
      </c>
      <c r="N61" s="106"/>
      <c r="O61" s="23"/>
      <c r="P61" s="23" t="s">
        <v>712</v>
      </c>
      <c r="Q61" s="39"/>
      <c r="R61" s="170">
        <v>5</v>
      </c>
      <c r="S61" s="106"/>
    </row>
    <row r="62" spans="1:19" s="32" customFormat="1" ht="9.75">
      <c r="A62" s="57" t="s">
        <v>1089</v>
      </c>
      <c r="B62" s="113"/>
      <c r="C62" s="113"/>
      <c r="D62" s="113"/>
      <c r="E62" s="156"/>
      <c r="F62" s="170"/>
      <c r="G62" s="150"/>
      <c r="H62" s="171"/>
      <c r="I62" s="150"/>
      <c r="J62" s="171"/>
      <c r="K62" s="150"/>
      <c r="L62" s="150"/>
      <c r="M62" s="171"/>
      <c r="N62" s="150"/>
      <c r="O62" s="150"/>
      <c r="P62" s="171"/>
      <c r="Q62" s="150"/>
      <c r="R62" s="171"/>
      <c r="S62" s="150"/>
    </row>
    <row r="63" spans="1:19" s="2" customFormat="1" ht="13.5" customHeight="1">
      <c r="A63" s="160" t="s">
        <v>322</v>
      </c>
      <c r="B63" s="150"/>
      <c r="C63" s="150"/>
      <c r="D63" s="150"/>
      <c r="E63" s="106"/>
      <c r="F63" s="170">
        <v>60</v>
      </c>
      <c r="G63" s="106"/>
      <c r="H63" s="170">
        <v>4</v>
      </c>
      <c r="I63" s="106"/>
      <c r="J63" s="170">
        <v>67</v>
      </c>
      <c r="K63" s="106"/>
      <c r="L63" s="23"/>
      <c r="M63" s="170">
        <v>6</v>
      </c>
      <c r="N63" s="106"/>
      <c r="O63" s="23"/>
      <c r="P63" s="23">
        <v>20</v>
      </c>
      <c r="Q63" s="39"/>
      <c r="R63" s="170">
        <v>41</v>
      </c>
      <c r="S63" s="106"/>
    </row>
    <row r="64" spans="1:19" s="2" customFormat="1" ht="13.5" customHeight="1">
      <c r="A64" s="160" t="s">
        <v>323</v>
      </c>
      <c r="B64" s="150"/>
      <c r="C64" s="150"/>
      <c r="D64" s="150"/>
      <c r="E64" s="106"/>
      <c r="F64" s="170">
        <v>60</v>
      </c>
      <c r="G64" s="106"/>
      <c r="H64" s="170">
        <v>4</v>
      </c>
      <c r="I64" s="106"/>
      <c r="J64" s="170">
        <v>5</v>
      </c>
      <c r="K64" s="106"/>
      <c r="L64" s="23"/>
      <c r="M64" s="170" t="s">
        <v>712</v>
      </c>
      <c r="N64" s="106"/>
      <c r="O64" s="23"/>
      <c r="P64" s="23" t="s">
        <v>712</v>
      </c>
      <c r="Q64" s="39"/>
      <c r="R64" s="170">
        <v>5</v>
      </c>
      <c r="S64" s="106"/>
    </row>
    <row r="65" spans="1:19" s="2" customFormat="1" ht="13.5" customHeight="1">
      <c r="A65" s="160" t="s">
        <v>324</v>
      </c>
      <c r="B65" s="150"/>
      <c r="C65" s="150"/>
      <c r="D65" s="150"/>
      <c r="E65" s="106"/>
      <c r="F65" s="170">
        <v>60</v>
      </c>
      <c r="G65" s="106"/>
      <c r="H65" s="170">
        <v>4</v>
      </c>
      <c r="I65" s="106"/>
      <c r="J65" s="170">
        <v>8</v>
      </c>
      <c r="K65" s="106"/>
      <c r="L65" s="23"/>
      <c r="M65" s="170" t="s">
        <v>712</v>
      </c>
      <c r="N65" s="106"/>
      <c r="O65" s="23"/>
      <c r="P65" s="23">
        <v>1</v>
      </c>
      <c r="Q65" s="39"/>
      <c r="R65" s="170">
        <v>7</v>
      </c>
      <c r="S65" s="106"/>
    </row>
    <row r="66" spans="1:19" s="32" customFormat="1" ht="9.75">
      <c r="A66" s="57" t="s">
        <v>578</v>
      </c>
      <c r="B66" s="113"/>
      <c r="C66" s="113"/>
      <c r="D66" s="113"/>
      <c r="E66" s="156"/>
      <c r="F66" s="170"/>
      <c r="G66" s="150"/>
      <c r="H66" s="171"/>
      <c r="I66" s="150"/>
      <c r="J66" s="171"/>
      <c r="K66" s="150"/>
      <c r="L66" s="150"/>
      <c r="M66" s="171"/>
      <c r="N66" s="150"/>
      <c r="O66" s="150"/>
      <c r="P66" s="171"/>
      <c r="Q66" s="150"/>
      <c r="R66" s="171"/>
      <c r="S66" s="150"/>
    </row>
    <row r="67" spans="1:19" s="2" customFormat="1" ht="13.5" customHeight="1">
      <c r="A67" s="160" t="s">
        <v>386</v>
      </c>
      <c r="B67" s="150"/>
      <c r="C67" s="150"/>
      <c r="D67" s="150"/>
      <c r="E67" s="106"/>
      <c r="F67" s="170">
        <v>60</v>
      </c>
      <c r="G67" s="106"/>
      <c r="H67" s="170">
        <v>4</v>
      </c>
      <c r="I67" s="106"/>
      <c r="J67" s="170">
        <v>7</v>
      </c>
      <c r="K67" s="106"/>
      <c r="L67" s="23"/>
      <c r="M67" s="170" t="s">
        <v>712</v>
      </c>
      <c r="N67" s="106"/>
      <c r="O67" s="23"/>
      <c r="P67" s="23" t="s">
        <v>712</v>
      </c>
      <c r="Q67" s="39"/>
      <c r="R67" s="170">
        <v>7</v>
      </c>
      <c r="S67" s="106"/>
    </row>
    <row r="68" spans="1:19" s="2" customFormat="1" ht="13.5" customHeight="1">
      <c r="A68" s="160" t="s">
        <v>387</v>
      </c>
      <c r="B68" s="150"/>
      <c r="C68" s="150"/>
      <c r="D68" s="150"/>
      <c r="E68" s="106"/>
      <c r="F68" s="170">
        <v>60</v>
      </c>
      <c r="G68" s="106"/>
      <c r="H68" s="170">
        <v>4</v>
      </c>
      <c r="I68" s="106"/>
      <c r="J68" s="170">
        <v>7</v>
      </c>
      <c r="K68" s="106"/>
      <c r="L68" s="23"/>
      <c r="M68" s="170" t="s">
        <v>712</v>
      </c>
      <c r="N68" s="106"/>
      <c r="O68" s="23"/>
      <c r="P68" s="23" t="s">
        <v>712</v>
      </c>
      <c r="Q68" s="39"/>
      <c r="R68" s="170">
        <v>7</v>
      </c>
      <c r="S68" s="106"/>
    </row>
    <row r="69" spans="1:19" s="32" customFormat="1" ht="9.75">
      <c r="A69" s="57" t="s">
        <v>1104</v>
      </c>
      <c r="B69" s="113"/>
      <c r="C69" s="113"/>
      <c r="D69" s="113"/>
      <c r="E69" s="156"/>
      <c r="F69" s="170"/>
      <c r="G69" s="150"/>
      <c r="H69" s="171"/>
      <c r="I69" s="150"/>
      <c r="J69" s="171"/>
      <c r="K69" s="150"/>
      <c r="L69" s="150"/>
      <c r="M69" s="171"/>
      <c r="N69" s="150"/>
      <c r="O69" s="150"/>
      <c r="P69" s="171"/>
      <c r="Q69" s="150"/>
      <c r="R69" s="171"/>
      <c r="S69" s="150"/>
    </row>
    <row r="70" spans="1:19" s="2" customFormat="1" ht="13.5" customHeight="1">
      <c r="A70" s="160" t="s">
        <v>326</v>
      </c>
      <c r="B70" s="150"/>
      <c r="C70" s="150"/>
      <c r="D70" s="150"/>
      <c r="E70" s="106"/>
      <c r="F70" s="170">
        <v>30</v>
      </c>
      <c r="G70" s="106"/>
      <c r="H70" s="170">
        <v>2</v>
      </c>
      <c r="I70" s="106"/>
      <c r="J70" s="170">
        <v>77</v>
      </c>
      <c r="K70" s="106"/>
      <c r="L70" s="23"/>
      <c r="M70" s="170">
        <v>20</v>
      </c>
      <c r="N70" s="106"/>
      <c r="O70" s="23"/>
      <c r="P70" s="23">
        <v>25</v>
      </c>
      <c r="Q70" s="39"/>
      <c r="R70" s="170">
        <v>32</v>
      </c>
      <c r="S70" s="106"/>
    </row>
    <row r="71" spans="1:19" s="2" customFormat="1" ht="13.5" customHeight="1">
      <c r="A71" s="160" t="s">
        <v>327</v>
      </c>
      <c r="B71" s="150"/>
      <c r="C71" s="150"/>
      <c r="D71" s="150"/>
      <c r="E71" s="106"/>
      <c r="F71" s="170">
        <v>60</v>
      </c>
      <c r="G71" s="106"/>
      <c r="H71" s="170">
        <v>4</v>
      </c>
      <c r="I71" s="106"/>
      <c r="J71" s="170">
        <v>69</v>
      </c>
      <c r="K71" s="106"/>
      <c r="L71" s="23"/>
      <c r="M71" s="170">
        <v>12</v>
      </c>
      <c r="N71" s="106"/>
      <c r="O71" s="23"/>
      <c r="P71" s="23">
        <v>11</v>
      </c>
      <c r="Q71" s="39"/>
      <c r="R71" s="170">
        <v>46</v>
      </c>
      <c r="S71" s="106"/>
    </row>
    <row r="72" spans="1:19" s="2" customFormat="1" ht="13.5" customHeight="1">
      <c r="A72" s="160" t="s">
        <v>328</v>
      </c>
      <c r="B72" s="150"/>
      <c r="C72" s="150"/>
      <c r="D72" s="150"/>
      <c r="E72" s="106"/>
      <c r="F72" s="170">
        <v>60</v>
      </c>
      <c r="G72" s="106"/>
      <c r="H72" s="170">
        <v>4</v>
      </c>
      <c r="I72" s="106"/>
      <c r="J72" s="170">
        <v>76</v>
      </c>
      <c r="K72" s="106"/>
      <c r="L72" s="23"/>
      <c r="M72" s="170">
        <v>12</v>
      </c>
      <c r="N72" s="106"/>
      <c r="O72" s="23"/>
      <c r="P72" s="23">
        <v>30</v>
      </c>
      <c r="Q72" s="39"/>
      <c r="R72" s="170">
        <v>34</v>
      </c>
      <c r="S72" s="106"/>
    </row>
    <row r="73" spans="1:19" s="32" customFormat="1" ht="9.75">
      <c r="A73" s="57" t="s">
        <v>1112</v>
      </c>
      <c r="B73" s="113"/>
      <c r="C73" s="113"/>
      <c r="D73" s="113"/>
      <c r="E73" s="156"/>
      <c r="F73" s="170"/>
      <c r="G73" s="150"/>
      <c r="H73" s="171"/>
      <c r="I73" s="150"/>
      <c r="J73" s="171"/>
      <c r="K73" s="150"/>
      <c r="L73" s="150"/>
      <c r="M73" s="171"/>
      <c r="N73" s="150"/>
      <c r="O73" s="150"/>
      <c r="P73" s="171"/>
      <c r="Q73" s="150"/>
      <c r="R73" s="171"/>
      <c r="S73" s="150"/>
    </row>
    <row r="74" spans="1:19" s="2" customFormat="1" ht="13.5" customHeight="1">
      <c r="A74" s="160" t="s">
        <v>332</v>
      </c>
      <c r="B74" s="150"/>
      <c r="C74" s="150"/>
      <c r="D74" s="150"/>
      <c r="E74" s="106"/>
      <c r="F74" s="170">
        <v>60</v>
      </c>
      <c r="G74" s="106"/>
      <c r="H74" s="170">
        <v>4</v>
      </c>
      <c r="I74" s="106"/>
      <c r="J74" s="170">
        <v>69</v>
      </c>
      <c r="K74" s="106"/>
      <c r="L74" s="23"/>
      <c r="M74" s="170">
        <v>20</v>
      </c>
      <c r="N74" s="106"/>
      <c r="O74" s="23"/>
      <c r="P74" s="23">
        <v>21</v>
      </c>
      <c r="Q74" s="39"/>
      <c r="R74" s="170">
        <v>28</v>
      </c>
      <c r="S74" s="106"/>
    </row>
    <row r="75" spans="1:19" s="2" customFormat="1" ht="13.5" customHeight="1">
      <c r="A75" s="160" t="s">
        <v>333</v>
      </c>
      <c r="B75" s="150"/>
      <c r="C75" s="150"/>
      <c r="D75" s="150"/>
      <c r="E75" s="106"/>
      <c r="F75" s="170">
        <v>60</v>
      </c>
      <c r="G75" s="106"/>
      <c r="H75" s="170">
        <v>4</v>
      </c>
      <c r="I75" s="106"/>
      <c r="J75" s="170">
        <v>4</v>
      </c>
      <c r="K75" s="106"/>
      <c r="L75" s="23"/>
      <c r="M75" s="170" t="s">
        <v>712</v>
      </c>
      <c r="N75" s="106"/>
      <c r="O75" s="23"/>
      <c r="P75" s="23">
        <v>1</v>
      </c>
      <c r="Q75" s="39"/>
      <c r="R75" s="170">
        <v>3</v>
      </c>
      <c r="S75" s="106"/>
    </row>
    <row r="76" spans="1:19" s="32" customFormat="1" ht="9.75">
      <c r="A76" s="57" t="s">
        <v>1127</v>
      </c>
      <c r="B76" s="113"/>
      <c r="C76" s="113"/>
      <c r="D76" s="113"/>
      <c r="E76" s="156"/>
      <c r="F76" s="170"/>
      <c r="G76" s="150"/>
      <c r="H76" s="171"/>
      <c r="I76" s="150"/>
      <c r="J76" s="171"/>
      <c r="K76" s="150"/>
      <c r="L76" s="150"/>
      <c r="M76" s="171"/>
      <c r="N76" s="150"/>
      <c r="O76" s="150"/>
      <c r="P76" s="171"/>
      <c r="Q76" s="150"/>
      <c r="R76" s="171"/>
      <c r="S76" s="150"/>
    </row>
    <row r="77" spans="1:19" s="2" customFormat="1" ht="13.5" customHeight="1">
      <c r="A77" s="160" t="s">
        <v>326</v>
      </c>
      <c r="B77" s="150"/>
      <c r="C77" s="150"/>
      <c r="D77" s="150"/>
      <c r="E77" s="106"/>
      <c r="F77" s="170">
        <v>30</v>
      </c>
      <c r="G77" s="106"/>
      <c r="H77" s="170">
        <v>2</v>
      </c>
      <c r="I77" s="106"/>
      <c r="J77" s="170" t="s">
        <v>712</v>
      </c>
      <c r="K77" s="106"/>
      <c r="L77" s="23"/>
      <c r="M77" s="170" t="s">
        <v>712</v>
      </c>
      <c r="N77" s="106"/>
      <c r="O77" s="23"/>
      <c r="P77" s="23" t="s">
        <v>712</v>
      </c>
      <c r="Q77" s="39"/>
      <c r="R77" s="170" t="s">
        <v>712</v>
      </c>
      <c r="S77" s="106"/>
    </row>
    <row r="78" spans="1:19" s="2" customFormat="1" ht="13.5" customHeight="1">
      <c r="A78" s="160" t="s">
        <v>312</v>
      </c>
      <c r="B78" s="150"/>
      <c r="C78" s="150"/>
      <c r="D78" s="150"/>
      <c r="E78" s="106"/>
      <c r="F78" s="170">
        <v>45</v>
      </c>
      <c r="G78" s="106"/>
      <c r="H78" s="170">
        <v>3</v>
      </c>
      <c r="I78" s="106"/>
      <c r="J78" s="170" t="s">
        <v>712</v>
      </c>
      <c r="K78" s="106"/>
      <c r="L78" s="23"/>
      <c r="M78" s="170" t="s">
        <v>712</v>
      </c>
      <c r="N78" s="106"/>
      <c r="O78" s="23"/>
      <c r="P78" s="23" t="s">
        <v>712</v>
      </c>
      <c r="Q78" s="39"/>
      <c r="R78" s="170" t="s">
        <v>712</v>
      </c>
      <c r="S78" s="106"/>
    </row>
    <row r="79" spans="1:19" s="32" customFormat="1" ht="9.75">
      <c r="A79" s="57" t="s">
        <v>579</v>
      </c>
      <c r="B79" s="113"/>
      <c r="C79" s="113"/>
      <c r="D79" s="113"/>
      <c r="E79" s="156"/>
      <c r="F79" s="170"/>
      <c r="G79" s="150"/>
      <c r="H79" s="171"/>
      <c r="I79" s="150"/>
      <c r="J79" s="171"/>
      <c r="K79" s="150"/>
      <c r="L79" s="150"/>
      <c r="M79" s="171"/>
      <c r="N79" s="150"/>
      <c r="O79" s="150"/>
      <c r="P79" s="171"/>
      <c r="Q79" s="150"/>
      <c r="R79" s="171"/>
      <c r="S79" s="150"/>
    </row>
    <row r="80" spans="1:19" s="2" customFormat="1" ht="13.5" customHeight="1">
      <c r="A80" s="160" t="s">
        <v>342</v>
      </c>
      <c r="B80" s="150"/>
      <c r="C80" s="150"/>
      <c r="D80" s="150"/>
      <c r="E80" s="106"/>
      <c r="F80" s="170">
        <v>60</v>
      </c>
      <c r="G80" s="106"/>
      <c r="H80" s="170">
        <v>4</v>
      </c>
      <c r="I80" s="106"/>
      <c r="J80" s="170">
        <v>62</v>
      </c>
      <c r="K80" s="106"/>
      <c r="L80" s="23"/>
      <c r="M80" s="170">
        <v>8</v>
      </c>
      <c r="N80" s="106"/>
      <c r="O80" s="23"/>
      <c r="P80" s="23">
        <v>11</v>
      </c>
      <c r="Q80" s="39"/>
      <c r="R80" s="170">
        <v>43</v>
      </c>
      <c r="S80" s="106"/>
    </row>
    <row r="81" spans="1:19" s="2" customFormat="1" ht="13.5" customHeight="1">
      <c r="A81" s="160" t="s">
        <v>343</v>
      </c>
      <c r="B81" s="150"/>
      <c r="C81" s="150"/>
      <c r="D81" s="150"/>
      <c r="E81" s="106"/>
      <c r="F81" s="170">
        <v>60</v>
      </c>
      <c r="G81" s="106"/>
      <c r="H81" s="170">
        <v>4</v>
      </c>
      <c r="I81" s="106"/>
      <c r="J81" s="170">
        <v>70</v>
      </c>
      <c r="K81" s="106"/>
      <c r="L81" s="23"/>
      <c r="M81" s="170">
        <v>10</v>
      </c>
      <c r="N81" s="106"/>
      <c r="O81" s="23"/>
      <c r="P81" s="23">
        <v>14</v>
      </c>
      <c r="Q81" s="39"/>
      <c r="R81" s="170">
        <v>46</v>
      </c>
      <c r="S81" s="106"/>
    </row>
    <row r="82" spans="1:19" s="2" customFormat="1" ht="13.5" customHeight="1">
      <c r="A82" s="160" t="s">
        <v>344</v>
      </c>
      <c r="B82" s="150"/>
      <c r="C82" s="150"/>
      <c r="D82" s="150"/>
      <c r="E82" s="106"/>
      <c r="F82" s="170">
        <v>60</v>
      </c>
      <c r="G82" s="106"/>
      <c r="H82" s="170">
        <v>4</v>
      </c>
      <c r="I82" s="106"/>
      <c r="J82" s="170">
        <v>61</v>
      </c>
      <c r="K82" s="106"/>
      <c r="L82" s="23"/>
      <c r="M82" s="170">
        <v>6</v>
      </c>
      <c r="N82" s="106"/>
      <c r="O82" s="23"/>
      <c r="P82" s="23">
        <v>22</v>
      </c>
      <c r="Q82" s="39"/>
      <c r="R82" s="170">
        <v>33</v>
      </c>
      <c r="S82" s="106"/>
    </row>
    <row r="83" spans="1:19" s="32" customFormat="1" ht="9.75">
      <c r="A83" s="57" t="s">
        <v>6</v>
      </c>
      <c r="B83" s="113"/>
      <c r="C83" s="113"/>
      <c r="D83" s="113"/>
      <c r="E83" s="156"/>
      <c r="F83" s="170"/>
      <c r="G83" s="150"/>
      <c r="H83" s="171"/>
      <c r="I83" s="150"/>
      <c r="J83" s="171"/>
      <c r="K83" s="150"/>
      <c r="L83" s="150"/>
      <c r="M83" s="171"/>
      <c r="N83" s="150"/>
      <c r="O83" s="150"/>
      <c r="P83" s="171"/>
      <c r="Q83" s="150"/>
      <c r="R83" s="171"/>
      <c r="S83" s="150"/>
    </row>
    <row r="84" spans="1:19" s="2" customFormat="1" ht="13.5" customHeight="1">
      <c r="A84" s="160" t="s">
        <v>346</v>
      </c>
      <c r="B84" s="150"/>
      <c r="C84" s="150"/>
      <c r="D84" s="150"/>
      <c r="E84" s="106"/>
      <c r="F84" s="170">
        <v>60</v>
      </c>
      <c r="G84" s="106"/>
      <c r="H84" s="170">
        <v>4</v>
      </c>
      <c r="I84" s="106"/>
      <c r="J84" s="170">
        <v>58</v>
      </c>
      <c r="K84" s="106"/>
      <c r="L84" s="23"/>
      <c r="M84" s="170">
        <v>13</v>
      </c>
      <c r="N84" s="106"/>
      <c r="O84" s="23"/>
      <c r="P84" s="23">
        <v>26</v>
      </c>
      <c r="Q84" s="39"/>
      <c r="R84" s="170">
        <v>19</v>
      </c>
      <c r="S84" s="106"/>
    </row>
    <row r="85" spans="1:19" s="2" customFormat="1" ht="13.5" customHeight="1">
      <c r="A85" s="160" t="s">
        <v>347</v>
      </c>
      <c r="B85" s="150"/>
      <c r="C85" s="150"/>
      <c r="D85" s="150"/>
      <c r="E85" s="106"/>
      <c r="F85" s="170">
        <v>60</v>
      </c>
      <c r="G85" s="106"/>
      <c r="H85" s="170">
        <v>4</v>
      </c>
      <c r="I85" s="106"/>
      <c r="J85" s="170">
        <v>81</v>
      </c>
      <c r="K85" s="106"/>
      <c r="L85" s="23"/>
      <c r="M85" s="170">
        <v>4</v>
      </c>
      <c r="N85" s="106"/>
      <c r="O85" s="23"/>
      <c r="P85" s="23">
        <v>25</v>
      </c>
      <c r="Q85" s="39"/>
      <c r="R85" s="170">
        <v>52</v>
      </c>
      <c r="S85" s="106"/>
    </row>
    <row r="86" spans="1:19" s="2" customFormat="1" ht="13.5" customHeight="1">
      <c r="A86" s="160" t="s">
        <v>348</v>
      </c>
      <c r="B86" s="150"/>
      <c r="C86" s="150"/>
      <c r="D86" s="150"/>
      <c r="E86" s="106"/>
      <c r="F86" s="170">
        <v>60</v>
      </c>
      <c r="G86" s="106"/>
      <c r="H86" s="170">
        <v>4</v>
      </c>
      <c r="I86" s="106"/>
      <c r="J86" s="170">
        <v>82</v>
      </c>
      <c r="K86" s="106"/>
      <c r="L86" s="23"/>
      <c r="M86" s="170">
        <v>6</v>
      </c>
      <c r="N86" s="106"/>
      <c r="O86" s="23"/>
      <c r="P86" s="23">
        <v>40</v>
      </c>
      <c r="Q86" s="39"/>
      <c r="R86" s="170">
        <v>36</v>
      </c>
      <c r="S86" s="106"/>
    </row>
    <row r="87" spans="1:19" s="32" customFormat="1" ht="9.75">
      <c r="A87" s="57" t="s">
        <v>20</v>
      </c>
      <c r="B87" s="113"/>
      <c r="C87" s="113"/>
      <c r="D87" s="113"/>
      <c r="E87" s="156"/>
      <c r="F87" s="170"/>
      <c r="G87" s="150"/>
      <c r="H87" s="171"/>
      <c r="I87" s="150"/>
      <c r="J87" s="171"/>
      <c r="K87" s="150"/>
      <c r="L87" s="150"/>
      <c r="M87" s="171"/>
      <c r="N87" s="150"/>
      <c r="O87" s="150"/>
      <c r="P87" s="171"/>
      <c r="Q87" s="150"/>
      <c r="R87" s="171"/>
      <c r="S87" s="150"/>
    </row>
    <row r="88" spans="1:19" s="2" customFormat="1" ht="13.5" customHeight="1">
      <c r="A88" s="160" t="s">
        <v>350</v>
      </c>
      <c r="B88" s="150"/>
      <c r="C88" s="150"/>
      <c r="D88" s="150"/>
      <c r="E88" s="106"/>
      <c r="F88" s="170">
        <v>30</v>
      </c>
      <c r="G88" s="106"/>
      <c r="H88" s="170">
        <v>2</v>
      </c>
      <c r="I88" s="106"/>
      <c r="J88" s="170" t="s">
        <v>712</v>
      </c>
      <c r="K88" s="106"/>
      <c r="L88" s="23"/>
      <c r="M88" s="170" t="s">
        <v>712</v>
      </c>
      <c r="N88" s="106"/>
      <c r="O88" s="23"/>
      <c r="P88" s="23" t="s">
        <v>712</v>
      </c>
      <c r="Q88" s="39"/>
      <c r="R88" s="170" t="s">
        <v>712</v>
      </c>
      <c r="S88" s="106"/>
    </row>
    <row r="89" spans="1:19" s="2" customFormat="1" ht="13.5" customHeight="1">
      <c r="A89" s="160" t="s">
        <v>351</v>
      </c>
      <c r="B89" s="150"/>
      <c r="C89" s="150"/>
      <c r="D89" s="150"/>
      <c r="E89" s="106"/>
      <c r="F89" s="170">
        <v>30</v>
      </c>
      <c r="G89" s="106"/>
      <c r="H89" s="170">
        <v>2</v>
      </c>
      <c r="I89" s="106"/>
      <c r="J89" s="170" t="s">
        <v>712</v>
      </c>
      <c r="K89" s="106"/>
      <c r="L89" s="23"/>
      <c r="M89" s="170" t="s">
        <v>712</v>
      </c>
      <c r="N89" s="106"/>
      <c r="O89" s="23"/>
      <c r="P89" s="23" t="s">
        <v>712</v>
      </c>
      <c r="Q89" s="39"/>
      <c r="R89" s="170" t="s">
        <v>712</v>
      </c>
      <c r="S89" s="106"/>
    </row>
    <row r="90" spans="1:19" s="2" customFormat="1" ht="13.5" customHeight="1">
      <c r="A90" s="160" t="s">
        <v>283</v>
      </c>
      <c r="B90" s="150"/>
      <c r="C90" s="150"/>
      <c r="D90" s="150"/>
      <c r="E90" s="106"/>
      <c r="F90" s="170">
        <v>30</v>
      </c>
      <c r="G90" s="106"/>
      <c r="H90" s="170">
        <v>2</v>
      </c>
      <c r="I90" s="106"/>
      <c r="J90" s="170" t="s">
        <v>712</v>
      </c>
      <c r="K90" s="106"/>
      <c r="L90" s="23"/>
      <c r="M90" s="170" t="s">
        <v>712</v>
      </c>
      <c r="N90" s="106"/>
      <c r="O90" s="23"/>
      <c r="P90" s="23" t="s">
        <v>712</v>
      </c>
      <c r="Q90" s="39"/>
      <c r="R90" s="170" t="s">
        <v>712</v>
      </c>
      <c r="S90" s="106"/>
    </row>
    <row r="91" spans="1:19" s="32" customFormat="1" ht="9.75">
      <c r="A91" s="57" t="s">
        <v>28</v>
      </c>
      <c r="B91" s="113"/>
      <c r="C91" s="113"/>
      <c r="D91" s="113"/>
      <c r="E91" s="156"/>
      <c r="F91" s="170"/>
      <c r="G91" s="150"/>
      <c r="H91" s="171"/>
      <c r="I91" s="150"/>
      <c r="J91" s="171"/>
      <c r="K91" s="150"/>
      <c r="L91" s="150"/>
      <c r="M91" s="171"/>
      <c r="N91" s="150"/>
      <c r="O91" s="150"/>
      <c r="P91" s="171"/>
      <c r="Q91" s="150"/>
      <c r="R91" s="171"/>
      <c r="S91" s="150"/>
    </row>
    <row r="92" spans="1:19" s="2" customFormat="1" ht="13.5" customHeight="1">
      <c r="A92" s="160" t="s">
        <v>352</v>
      </c>
      <c r="B92" s="150"/>
      <c r="C92" s="150"/>
      <c r="D92" s="150"/>
      <c r="E92" s="106"/>
      <c r="F92" s="170">
        <v>60</v>
      </c>
      <c r="G92" s="106"/>
      <c r="H92" s="170">
        <v>4</v>
      </c>
      <c r="I92" s="106"/>
      <c r="J92" s="170">
        <v>70</v>
      </c>
      <c r="K92" s="106"/>
      <c r="L92" s="23"/>
      <c r="M92" s="170">
        <v>19</v>
      </c>
      <c r="N92" s="106"/>
      <c r="O92" s="23"/>
      <c r="P92" s="23">
        <v>25</v>
      </c>
      <c r="Q92" s="39"/>
      <c r="R92" s="170">
        <v>26</v>
      </c>
      <c r="S92" s="106"/>
    </row>
    <row r="93" spans="1:19" s="2" customFormat="1" ht="13.5" customHeight="1">
      <c r="A93" s="160" t="s">
        <v>353</v>
      </c>
      <c r="B93" s="150"/>
      <c r="C93" s="150"/>
      <c r="D93" s="150"/>
      <c r="E93" s="106"/>
      <c r="F93" s="170">
        <v>60</v>
      </c>
      <c r="G93" s="106"/>
      <c r="H93" s="170">
        <v>4</v>
      </c>
      <c r="I93" s="106"/>
      <c r="J93" s="170">
        <v>82</v>
      </c>
      <c r="K93" s="106"/>
      <c r="L93" s="23"/>
      <c r="M93" s="170">
        <v>26</v>
      </c>
      <c r="N93" s="106"/>
      <c r="O93" s="23"/>
      <c r="P93" s="23">
        <v>35</v>
      </c>
      <c r="Q93" s="39"/>
      <c r="R93" s="170">
        <v>21</v>
      </c>
      <c r="S93" s="106"/>
    </row>
    <row r="94" spans="1:19" s="2" customFormat="1" ht="13.5" customHeight="1">
      <c r="A94" s="160" t="s">
        <v>354</v>
      </c>
      <c r="B94" s="150"/>
      <c r="C94" s="150"/>
      <c r="D94" s="150"/>
      <c r="E94" s="106"/>
      <c r="F94" s="170">
        <v>60</v>
      </c>
      <c r="G94" s="106"/>
      <c r="H94" s="170">
        <v>4</v>
      </c>
      <c r="I94" s="106"/>
      <c r="J94" s="170">
        <v>4</v>
      </c>
      <c r="K94" s="106"/>
      <c r="L94" s="23"/>
      <c r="M94" s="170"/>
      <c r="N94" s="106"/>
      <c r="O94" s="23"/>
      <c r="P94" s="23"/>
      <c r="Q94" s="39"/>
      <c r="R94" s="170">
        <v>4</v>
      </c>
      <c r="S94" s="106"/>
    </row>
    <row r="95" spans="1:19" s="32" customFormat="1" ht="9.75">
      <c r="A95" s="57" t="s">
        <v>848</v>
      </c>
      <c r="B95" s="113"/>
      <c r="C95" s="113"/>
      <c r="D95" s="113"/>
      <c r="E95" s="156"/>
      <c r="F95" s="170"/>
      <c r="G95" s="150"/>
      <c r="H95" s="171"/>
      <c r="I95" s="150"/>
      <c r="J95" s="171"/>
      <c r="K95" s="150"/>
      <c r="L95" s="150"/>
      <c r="M95" s="171"/>
      <c r="N95" s="150"/>
      <c r="O95" s="150"/>
      <c r="P95" s="171"/>
      <c r="Q95" s="150"/>
      <c r="R95" s="171"/>
      <c r="S95" s="150"/>
    </row>
    <row r="96" spans="1:19" s="2" customFormat="1" ht="13.5" customHeight="1">
      <c r="A96" s="160" t="s">
        <v>288</v>
      </c>
      <c r="B96" s="150"/>
      <c r="C96" s="150"/>
      <c r="D96" s="150"/>
      <c r="E96" s="106"/>
      <c r="F96" s="170">
        <v>45</v>
      </c>
      <c r="G96" s="106"/>
      <c r="H96" s="170">
        <v>3</v>
      </c>
      <c r="I96" s="106"/>
      <c r="J96" s="170">
        <v>79</v>
      </c>
      <c r="K96" s="106"/>
      <c r="L96" s="23"/>
      <c r="M96" s="170">
        <v>20</v>
      </c>
      <c r="N96" s="106"/>
      <c r="O96" s="23"/>
      <c r="P96" s="23">
        <v>34</v>
      </c>
      <c r="Q96" s="39"/>
      <c r="R96" s="170">
        <v>25</v>
      </c>
      <c r="S96" s="106"/>
    </row>
    <row r="97" spans="1:19" s="2" customFormat="1" ht="13.5" customHeight="1">
      <c r="A97" s="160" t="s">
        <v>289</v>
      </c>
      <c r="B97" s="150"/>
      <c r="C97" s="150"/>
      <c r="D97" s="150"/>
      <c r="E97" s="106"/>
      <c r="F97" s="170">
        <v>30</v>
      </c>
      <c r="G97" s="106"/>
      <c r="H97" s="170">
        <v>2</v>
      </c>
      <c r="I97" s="106"/>
      <c r="J97" s="170">
        <v>77</v>
      </c>
      <c r="K97" s="106"/>
      <c r="L97" s="23"/>
      <c r="M97" s="170">
        <v>35</v>
      </c>
      <c r="N97" s="106"/>
      <c r="O97" s="23"/>
      <c r="P97" s="23">
        <v>36</v>
      </c>
      <c r="Q97" s="39"/>
      <c r="R97" s="170">
        <v>6</v>
      </c>
      <c r="S97" s="106"/>
    </row>
    <row r="98" spans="1:19" s="32" customFormat="1" ht="9.75">
      <c r="A98" s="57" t="s">
        <v>857</v>
      </c>
      <c r="B98" s="113"/>
      <c r="C98" s="113"/>
      <c r="D98" s="113"/>
      <c r="E98" s="156"/>
      <c r="F98" s="170"/>
      <c r="G98" s="150"/>
      <c r="H98" s="171"/>
      <c r="I98" s="150"/>
      <c r="J98" s="171"/>
      <c r="K98" s="150"/>
      <c r="L98" s="150"/>
      <c r="M98" s="171"/>
      <c r="N98" s="150"/>
      <c r="O98" s="150"/>
      <c r="P98" s="171"/>
      <c r="Q98" s="150"/>
      <c r="R98" s="171"/>
      <c r="S98" s="150"/>
    </row>
    <row r="99" spans="1:19" s="2" customFormat="1" ht="13.5" customHeight="1">
      <c r="A99" s="160" t="s">
        <v>296</v>
      </c>
      <c r="B99" s="150"/>
      <c r="C99" s="150"/>
      <c r="D99" s="150"/>
      <c r="E99" s="106"/>
      <c r="F99" s="170">
        <v>60</v>
      </c>
      <c r="G99" s="106"/>
      <c r="H99" s="170">
        <v>4</v>
      </c>
      <c r="I99" s="106"/>
      <c r="J99" s="170">
        <v>6</v>
      </c>
      <c r="K99" s="106"/>
      <c r="L99" s="23"/>
      <c r="M99" s="170" t="s">
        <v>712</v>
      </c>
      <c r="N99" s="106"/>
      <c r="O99" s="23"/>
      <c r="P99" s="23" t="s">
        <v>712</v>
      </c>
      <c r="Q99" s="39"/>
      <c r="R99" s="170">
        <v>6</v>
      </c>
      <c r="S99" s="106"/>
    </row>
    <row r="100" spans="1:19" s="32" customFormat="1" ht="9.75">
      <c r="A100" s="57" t="s">
        <v>582</v>
      </c>
      <c r="B100" s="113"/>
      <c r="C100" s="113"/>
      <c r="D100" s="113"/>
      <c r="E100" s="156"/>
      <c r="F100" s="170"/>
      <c r="G100" s="150"/>
      <c r="H100" s="171"/>
      <c r="I100" s="150"/>
      <c r="J100" s="171"/>
      <c r="K100" s="150"/>
      <c r="L100" s="150"/>
      <c r="M100" s="171"/>
      <c r="N100" s="150"/>
      <c r="O100" s="150"/>
      <c r="P100" s="171"/>
      <c r="Q100" s="150"/>
      <c r="R100" s="171"/>
      <c r="S100" s="150"/>
    </row>
    <row r="101" spans="1:19" s="2" customFormat="1" ht="13.5" customHeight="1">
      <c r="A101" s="160" t="s">
        <v>405</v>
      </c>
      <c r="B101" s="150"/>
      <c r="C101" s="150"/>
      <c r="D101" s="150"/>
      <c r="E101" s="106"/>
      <c r="F101" s="170">
        <v>60</v>
      </c>
      <c r="G101" s="106"/>
      <c r="H101" s="170">
        <v>4</v>
      </c>
      <c r="I101" s="106"/>
      <c r="J101" s="170">
        <v>3</v>
      </c>
      <c r="K101" s="106"/>
      <c r="L101" s="23"/>
      <c r="M101" s="170" t="s">
        <v>712</v>
      </c>
      <c r="N101" s="106"/>
      <c r="O101" s="23"/>
      <c r="P101" s="23" t="s">
        <v>712</v>
      </c>
      <c r="Q101" s="39"/>
      <c r="R101" s="170">
        <v>3</v>
      </c>
      <c r="S101" s="106"/>
    </row>
    <row r="102" spans="1:19" s="32" customFormat="1" ht="9.75">
      <c r="A102" s="57" t="s">
        <v>585</v>
      </c>
      <c r="B102" s="113"/>
      <c r="C102" s="113"/>
      <c r="D102" s="113"/>
      <c r="E102" s="156"/>
      <c r="F102" s="170"/>
      <c r="G102" s="150"/>
      <c r="H102" s="171"/>
      <c r="I102" s="150"/>
      <c r="J102" s="171"/>
      <c r="K102" s="150"/>
      <c r="L102" s="150"/>
      <c r="M102" s="171"/>
      <c r="N102" s="150"/>
      <c r="O102" s="150"/>
      <c r="P102" s="171"/>
      <c r="Q102" s="150"/>
      <c r="R102" s="171"/>
      <c r="S102" s="150"/>
    </row>
    <row r="103" spans="1:19" s="2" customFormat="1" ht="13.5" customHeight="1">
      <c r="A103" s="160" t="s">
        <v>408</v>
      </c>
      <c r="B103" s="150"/>
      <c r="C103" s="150"/>
      <c r="D103" s="150"/>
      <c r="E103" s="106"/>
      <c r="F103" s="170">
        <v>60</v>
      </c>
      <c r="G103" s="106"/>
      <c r="H103" s="170">
        <v>4</v>
      </c>
      <c r="I103" s="106"/>
      <c r="J103" s="170">
        <v>49</v>
      </c>
      <c r="K103" s="106"/>
      <c r="L103" s="23"/>
      <c r="M103" s="170">
        <v>8</v>
      </c>
      <c r="N103" s="106"/>
      <c r="O103" s="23"/>
      <c r="P103" s="23">
        <v>22</v>
      </c>
      <c r="Q103" s="39"/>
      <c r="R103" s="170">
        <v>19</v>
      </c>
      <c r="S103" s="106"/>
    </row>
    <row r="104" spans="1:19" s="2" customFormat="1" ht="13.5" customHeight="1">
      <c r="A104" s="160" t="s">
        <v>409</v>
      </c>
      <c r="B104" s="150"/>
      <c r="C104" s="150"/>
      <c r="D104" s="150"/>
      <c r="E104" s="106"/>
      <c r="F104" s="170">
        <v>60</v>
      </c>
      <c r="G104" s="106"/>
      <c r="H104" s="170">
        <v>4</v>
      </c>
      <c r="I104" s="106"/>
      <c r="J104" s="170">
        <v>56</v>
      </c>
      <c r="K104" s="106"/>
      <c r="L104" s="23"/>
      <c r="M104" s="170">
        <v>13</v>
      </c>
      <c r="N104" s="106"/>
      <c r="O104" s="23"/>
      <c r="P104" s="23">
        <v>14</v>
      </c>
      <c r="Q104" s="39"/>
      <c r="R104" s="170">
        <v>29</v>
      </c>
      <c r="S104" s="106"/>
    </row>
    <row r="105" spans="1:19" s="2" customFormat="1" ht="13.5" customHeight="1">
      <c r="A105" s="160" t="s">
        <v>410</v>
      </c>
      <c r="B105" s="150"/>
      <c r="C105" s="150"/>
      <c r="D105" s="150"/>
      <c r="E105" s="106"/>
      <c r="F105" s="170">
        <v>60</v>
      </c>
      <c r="G105" s="106"/>
      <c r="H105" s="170">
        <v>4</v>
      </c>
      <c r="I105" s="106"/>
      <c r="J105" s="170">
        <v>15</v>
      </c>
      <c r="K105" s="106"/>
      <c r="L105" s="23"/>
      <c r="M105" s="170">
        <v>1</v>
      </c>
      <c r="N105" s="106"/>
      <c r="O105" s="23"/>
      <c r="P105" s="23">
        <v>6</v>
      </c>
      <c r="Q105" s="39"/>
      <c r="R105" s="170">
        <v>8</v>
      </c>
      <c r="S105" s="106"/>
    </row>
    <row r="106" spans="1:19" s="32" customFormat="1" ht="9.75">
      <c r="A106" s="57" t="s">
        <v>587</v>
      </c>
      <c r="B106" s="113"/>
      <c r="C106" s="113"/>
      <c r="D106" s="113"/>
      <c r="E106" s="156"/>
      <c r="F106" s="170"/>
      <c r="G106" s="150"/>
      <c r="H106" s="171"/>
      <c r="I106" s="150"/>
      <c r="J106" s="171"/>
      <c r="K106" s="150"/>
      <c r="L106" s="150"/>
      <c r="M106" s="171"/>
      <c r="N106" s="150"/>
      <c r="O106" s="150"/>
      <c r="P106" s="171"/>
      <c r="Q106" s="150"/>
      <c r="R106" s="171"/>
      <c r="S106" s="150"/>
    </row>
    <row r="107" spans="1:19" s="2" customFormat="1" ht="13.5" customHeight="1">
      <c r="A107" s="160" t="s">
        <v>338</v>
      </c>
      <c r="B107" s="150"/>
      <c r="C107" s="150"/>
      <c r="D107" s="150"/>
      <c r="E107" s="106"/>
      <c r="F107" s="170">
        <v>60</v>
      </c>
      <c r="G107" s="106"/>
      <c r="H107" s="170">
        <v>4</v>
      </c>
      <c r="I107" s="106"/>
      <c r="J107" s="170">
        <v>34</v>
      </c>
      <c r="K107" s="106"/>
      <c r="L107" s="23"/>
      <c r="M107" s="170">
        <v>1</v>
      </c>
      <c r="N107" s="106"/>
      <c r="O107" s="23"/>
      <c r="P107" s="23">
        <v>2</v>
      </c>
      <c r="Q107" s="39"/>
      <c r="R107" s="170">
        <v>31</v>
      </c>
      <c r="S107" s="106"/>
    </row>
    <row r="108" spans="1:19" s="2" customFormat="1" ht="13.5" customHeight="1">
      <c r="A108" s="160" t="s">
        <v>339</v>
      </c>
      <c r="B108" s="150"/>
      <c r="C108" s="150"/>
      <c r="D108" s="150"/>
      <c r="E108" s="106"/>
      <c r="F108" s="170">
        <v>60</v>
      </c>
      <c r="G108" s="106"/>
      <c r="H108" s="170">
        <v>4</v>
      </c>
      <c r="I108" s="106"/>
      <c r="J108" s="170">
        <v>9</v>
      </c>
      <c r="K108" s="106"/>
      <c r="L108" s="23"/>
      <c r="M108" s="170">
        <v>1</v>
      </c>
      <c r="N108" s="106"/>
      <c r="O108" s="23"/>
      <c r="P108" s="23" t="s">
        <v>712</v>
      </c>
      <c r="Q108" s="39"/>
      <c r="R108" s="170">
        <v>8</v>
      </c>
      <c r="S108" s="106"/>
    </row>
    <row r="109" spans="1:19" s="2" customFormat="1" ht="13.5" customHeight="1">
      <c r="A109" s="160" t="s">
        <v>340</v>
      </c>
      <c r="B109" s="150"/>
      <c r="C109" s="150"/>
      <c r="D109" s="150"/>
      <c r="E109" s="106"/>
      <c r="F109" s="170">
        <v>60</v>
      </c>
      <c r="G109" s="106"/>
      <c r="H109" s="170">
        <v>4</v>
      </c>
      <c r="I109" s="106"/>
      <c r="J109" s="170">
        <v>13</v>
      </c>
      <c r="K109" s="106"/>
      <c r="L109" s="23"/>
      <c r="M109" s="170">
        <v>1</v>
      </c>
      <c r="N109" s="106"/>
      <c r="O109" s="23"/>
      <c r="P109" s="23" t="s">
        <v>712</v>
      </c>
      <c r="Q109" s="39"/>
      <c r="R109" s="170">
        <v>12</v>
      </c>
      <c r="S109" s="106"/>
    </row>
    <row r="110" spans="1:19" s="32" customFormat="1" ht="9.75">
      <c r="A110" s="57" t="s">
        <v>51</v>
      </c>
      <c r="B110" s="113"/>
      <c r="C110" s="113"/>
      <c r="D110" s="113"/>
      <c r="E110" s="156"/>
      <c r="F110" s="170"/>
      <c r="G110" s="150"/>
      <c r="H110" s="171"/>
      <c r="I110" s="150"/>
      <c r="J110" s="171"/>
      <c r="K110" s="150"/>
      <c r="L110" s="150"/>
      <c r="M110" s="171"/>
      <c r="N110" s="150"/>
      <c r="O110" s="150"/>
      <c r="P110" s="171"/>
      <c r="Q110" s="150"/>
      <c r="R110" s="171"/>
      <c r="S110" s="150"/>
    </row>
    <row r="111" spans="1:19" s="2" customFormat="1" ht="13.5" customHeight="1">
      <c r="A111" s="160" t="s">
        <v>357</v>
      </c>
      <c r="B111" s="150"/>
      <c r="C111" s="150"/>
      <c r="D111" s="150"/>
      <c r="E111" s="106"/>
      <c r="F111" s="170">
        <v>60</v>
      </c>
      <c r="G111" s="106"/>
      <c r="H111" s="170">
        <v>4</v>
      </c>
      <c r="I111" s="106"/>
      <c r="J111" s="170" t="s">
        <v>712</v>
      </c>
      <c r="K111" s="106"/>
      <c r="L111" s="23"/>
      <c r="M111" s="170" t="s">
        <v>712</v>
      </c>
      <c r="N111" s="106"/>
      <c r="O111" s="23"/>
      <c r="P111" s="23" t="s">
        <v>712</v>
      </c>
      <c r="Q111" s="39"/>
      <c r="R111" s="170" t="s">
        <v>712</v>
      </c>
      <c r="S111" s="106"/>
    </row>
    <row r="112" spans="1:19" s="32" customFormat="1" ht="9.75">
      <c r="A112" s="57" t="s">
        <v>359</v>
      </c>
      <c r="B112" s="113"/>
      <c r="C112" s="113"/>
      <c r="D112" s="113"/>
      <c r="E112" s="156"/>
      <c r="F112" s="170"/>
      <c r="G112" s="150"/>
      <c r="H112" s="171"/>
      <c r="I112" s="150"/>
      <c r="J112" s="171"/>
      <c r="K112" s="150"/>
      <c r="L112" s="150"/>
      <c r="M112" s="171"/>
      <c r="N112" s="150"/>
      <c r="O112" s="150"/>
      <c r="P112" s="171"/>
      <c r="Q112" s="150"/>
      <c r="R112" s="171"/>
      <c r="S112" s="150"/>
    </row>
    <row r="113" spans="1:19" s="2" customFormat="1" ht="13.5" customHeight="1">
      <c r="A113" s="160" t="s">
        <v>360</v>
      </c>
      <c r="B113" s="150"/>
      <c r="C113" s="150"/>
      <c r="D113" s="150"/>
      <c r="E113" s="106"/>
      <c r="F113" s="170">
        <v>60</v>
      </c>
      <c r="G113" s="106"/>
      <c r="H113" s="170">
        <v>4</v>
      </c>
      <c r="I113" s="106"/>
      <c r="J113" s="170">
        <v>69</v>
      </c>
      <c r="K113" s="106"/>
      <c r="L113" s="23"/>
      <c r="M113" s="170">
        <v>4</v>
      </c>
      <c r="N113" s="106"/>
      <c r="O113" s="23"/>
      <c r="P113" s="23">
        <v>21</v>
      </c>
      <c r="Q113" s="39"/>
      <c r="R113" s="170">
        <v>44</v>
      </c>
      <c r="S113" s="106"/>
    </row>
    <row r="114" spans="1:19" s="2" customFormat="1" ht="13.5" customHeight="1">
      <c r="A114" s="160" t="s">
        <v>361</v>
      </c>
      <c r="B114" s="150"/>
      <c r="C114" s="150"/>
      <c r="D114" s="150"/>
      <c r="E114" s="106"/>
      <c r="F114" s="170">
        <v>60</v>
      </c>
      <c r="G114" s="106"/>
      <c r="H114" s="170">
        <v>4</v>
      </c>
      <c r="I114" s="106"/>
      <c r="J114" s="170">
        <v>50</v>
      </c>
      <c r="K114" s="106"/>
      <c r="L114" s="23"/>
      <c r="M114" s="170">
        <v>32</v>
      </c>
      <c r="N114" s="106"/>
      <c r="O114" s="23"/>
      <c r="P114" s="23">
        <v>3</v>
      </c>
      <c r="Q114" s="39"/>
      <c r="R114" s="170">
        <v>15</v>
      </c>
      <c r="S114" s="106"/>
    </row>
    <row r="115" spans="1:19" s="2" customFormat="1" ht="13.5" customHeight="1">
      <c r="A115" s="160" t="s">
        <v>362</v>
      </c>
      <c r="B115" s="150"/>
      <c r="C115" s="150"/>
      <c r="D115" s="150"/>
      <c r="E115" s="106"/>
      <c r="F115" s="170">
        <v>60</v>
      </c>
      <c r="G115" s="106"/>
      <c r="H115" s="170">
        <v>4</v>
      </c>
      <c r="I115" s="106"/>
      <c r="J115" s="170">
        <v>37</v>
      </c>
      <c r="K115" s="106"/>
      <c r="L115" s="23"/>
      <c r="M115" s="170">
        <v>12</v>
      </c>
      <c r="N115" s="106"/>
      <c r="O115" s="23"/>
      <c r="P115" s="23">
        <v>21</v>
      </c>
      <c r="Q115" s="39"/>
      <c r="R115" s="170">
        <v>4</v>
      </c>
      <c r="S115" s="106"/>
    </row>
    <row r="116" spans="1:19" s="32" customFormat="1" ht="9.75">
      <c r="A116" s="57" t="s">
        <v>366</v>
      </c>
      <c r="B116" s="113"/>
      <c r="C116" s="113"/>
      <c r="D116" s="113"/>
      <c r="E116" s="156"/>
      <c r="F116" s="170"/>
      <c r="G116" s="150"/>
      <c r="H116" s="171"/>
      <c r="I116" s="150"/>
      <c r="J116" s="171"/>
      <c r="K116" s="150"/>
      <c r="L116" s="150"/>
      <c r="M116" s="171"/>
      <c r="N116" s="150"/>
      <c r="O116" s="150"/>
      <c r="P116" s="171"/>
      <c r="Q116" s="150"/>
      <c r="R116" s="171"/>
      <c r="S116" s="150"/>
    </row>
    <row r="117" spans="1:19" s="2" customFormat="1" ht="13.5" customHeight="1">
      <c r="A117" s="160" t="s">
        <v>367</v>
      </c>
      <c r="B117" s="150"/>
      <c r="C117" s="150"/>
      <c r="D117" s="150"/>
      <c r="E117" s="106"/>
      <c r="F117" s="170">
        <v>60</v>
      </c>
      <c r="G117" s="106"/>
      <c r="H117" s="170">
        <v>4</v>
      </c>
      <c r="I117" s="106"/>
      <c r="J117" s="170">
        <v>78</v>
      </c>
      <c r="K117" s="106"/>
      <c r="L117" s="23"/>
      <c r="M117" s="170">
        <v>10</v>
      </c>
      <c r="N117" s="106"/>
      <c r="O117" s="23"/>
      <c r="P117" s="23">
        <v>27</v>
      </c>
      <c r="Q117" s="39"/>
      <c r="R117" s="170">
        <v>41</v>
      </c>
      <c r="S117" s="106"/>
    </row>
    <row r="118" spans="1:19" s="2" customFormat="1" ht="13.5" customHeight="1">
      <c r="A118" s="160" t="s">
        <v>368</v>
      </c>
      <c r="B118" s="150"/>
      <c r="C118" s="150"/>
      <c r="D118" s="150"/>
      <c r="E118" s="106"/>
      <c r="F118" s="170">
        <v>60</v>
      </c>
      <c r="G118" s="106"/>
      <c r="H118" s="170">
        <v>4</v>
      </c>
      <c r="I118" s="106"/>
      <c r="J118" s="170">
        <v>60</v>
      </c>
      <c r="K118" s="106"/>
      <c r="L118" s="23"/>
      <c r="M118" s="170">
        <v>8</v>
      </c>
      <c r="N118" s="106"/>
      <c r="O118" s="23"/>
      <c r="P118" s="23">
        <v>24</v>
      </c>
      <c r="Q118" s="39"/>
      <c r="R118" s="170">
        <v>28</v>
      </c>
      <c r="S118" s="106"/>
    </row>
    <row r="119" spans="1:19" s="2" customFormat="1" ht="13.5" customHeight="1">
      <c r="A119" s="160" t="s">
        <v>369</v>
      </c>
      <c r="B119" s="150"/>
      <c r="C119" s="150"/>
      <c r="D119" s="150"/>
      <c r="E119" s="106"/>
      <c r="F119" s="170">
        <v>60</v>
      </c>
      <c r="G119" s="106"/>
      <c r="H119" s="170">
        <v>4</v>
      </c>
      <c r="I119" s="106"/>
      <c r="J119" s="170">
        <v>65</v>
      </c>
      <c r="K119" s="106"/>
      <c r="L119" s="23"/>
      <c r="M119" s="170">
        <v>11</v>
      </c>
      <c r="N119" s="106"/>
      <c r="O119" s="23"/>
      <c r="P119" s="23">
        <v>29</v>
      </c>
      <c r="Q119" s="39"/>
      <c r="R119" s="170">
        <v>25</v>
      </c>
      <c r="S119" s="106"/>
    </row>
    <row r="120" spans="1:19" s="32" customFormat="1" ht="9.75">
      <c r="A120" s="57" t="s">
        <v>590</v>
      </c>
      <c r="B120" s="113"/>
      <c r="C120" s="113"/>
      <c r="D120" s="113"/>
      <c r="E120" s="156"/>
      <c r="F120" s="170"/>
      <c r="G120" s="150"/>
      <c r="H120" s="171"/>
      <c r="I120" s="150"/>
      <c r="J120" s="171"/>
      <c r="K120" s="150"/>
      <c r="L120" s="150"/>
      <c r="M120" s="171"/>
      <c r="N120" s="150"/>
      <c r="O120" s="150"/>
      <c r="P120" s="171"/>
      <c r="Q120" s="150"/>
      <c r="R120" s="171"/>
      <c r="S120" s="150"/>
    </row>
    <row r="121" spans="1:19" s="2" customFormat="1" ht="13.5" customHeight="1">
      <c r="A121" s="160" t="s">
        <v>372</v>
      </c>
      <c r="B121" s="150"/>
      <c r="C121" s="150"/>
      <c r="D121" s="150"/>
      <c r="E121" s="106"/>
      <c r="F121" s="170">
        <v>90</v>
      </c>
      <c r="G121" s="106"/>
      <c r="H121" s="170">
        <v>6</v>
      </c>
      <c r="I121" s="106"/>
      <c r="J121" s="170">
        <v>45</v>
      </c>
      <c r="K121" s="106"/>
      <c r="L121" s="23"/>
      <c r="M121" s="170">
        <v>10</v>
      </c>
      <c r="N121" s="106"/>
      <c r="O121" s="23"/>
      <c r="P121" s="23">
        <v>27</v>
      </c>
      <c r="Q121" s="39"/>
      <c r="R121" s="170">
        <v>8</v>
      </c>
      <c r="S121" s="106"/>
    </row>
    <row r="122" spans="1:19" s="2" customFormat="1" ht="13.5" customHeight="1">
      <c r="A122" s="160" t="s">
        <v>373</v>
      </c>
      <c r="B122" s="150"/>
      <c r="C122" s="150"/>
      <c r="D122" s="150"/>
      <c r="E122" s="106"/>
      <c r="F122" s="170">
        <v>60</v>
      </c>
      <c r="G122" s="106"/>
      <c r="H122" s="170">
        <v>4</v>
      </c>
      <c r="I122" s="106"/>
      <c r="J122" s="170">
        <v>48</v>
      </c>
      <c r="K122" s="106"/>
      <c r="L122" s="23"/>
      <c r="M122" s="170">
        <v>12</v>
      </c>
      <c r="N122" s="106"/>
      <c r="O122" s="23"/>
      <c r="P122" s="23">
        <v>10</v>
      </c>
      <c r="Q122" s="39"/>
      <c r="R122" s="170">
        <v>26</v>
      </c>
      <c r="S122" s="106"/>
    </row>
    <row r="123" spans="1:19" s="2" customFormat="1" ht="13.5" customHeight="1">
      <c r="A123" s="160" t="s">
        <v>374</v>
      </c>
      <c r="B123" s="150"/>
      <c r="C123" s="150"/>
      <c r="D123" s="150"/>
      <c r="E123" s="106"/>
      <c r="F123" s="170">
        <v>60</v>
      </c>
      <c r="G123" s="106"/>
      <c r="H123" s="170">
        <v>4</v>
      </c>
      <c r="I123" s="106"/>
      <c r="J123" s="170">
        <v>42</v>
      </c>
      <c r="K123" s="106"/>
      <c r="L123" s="23"/>
      <c r="M123" s="170">
        <v>18</v>
      </c>
      <c r="N123" s="106"/>
      <c r="O123" s="23"/>
      <c r="P123" s="23">
        <v>11</v>
      </c>
      <c r="Q123" s="39"/>
      <c r="R123" s="170">
        <v>13</v>
      </c>
      <c r="S123" s="106"/>
    </row>
  </sheetData>
  <sheetProtection password="CEFE" sheet="1"/>
  <mergeCells count="13">
    <mergeCell ref="R6:S6"/>
    <mergeCell ref="A4:S5"/>
    <mergeCell ref="A6:E6"/>
    <mergeCell ref="F6:G6"/>
    <mergeCell ref="H6:I6"/>
    <mergeCell ref="J6:K6"/>
    <mergeCell ref="M6:N6"/>
    <mergeCell ref="A1:S1"/>
    <mergeCell ref="A2:S2"/>
    <mergeCell ref="R3:S3"/>
    <mergeCell ref="P3:Q3"/>
    <mergeCell ref="E3:O3"/>
    <mergeCell ref="A3:D3"/>
  </mergeCells>
  <conditionalFormatting sqref="J9:K11 J13:K14 J16:K18 J24:K25 J27:K28 J30:K31 J33:K35 J37:K37 J39:K40 J42:K43 J45:K47 J49:K49 J51:K51 J53:K55 J57:K58 J60:K61 J63:K65 J67:K68 J70:K72 J74:K75 J77:K78 J80:K82 J84:K86 J88:K90 J92:K94 J96:K97 J99:K99 J101:K101 J103:K105 J107:K109 J111:K111 J113:K115 J117:K119 J121:K123 J20:K22">
    <cfRule type="cellIs" priority="1" dxfId="0" operator="notEqual" stopIfTrue="1">
      <formula>M9+P9+R9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33"/>
  <sheetViews>
    <sheetView zoomScalePageLayoutView="0" workbookViewId="0" topLeftCell="A1">
      <selection activeCell="A117" sqref="A117:IV137"/>
    </sheetView>
  </sheetViews>
  <sheetFormatPr defaultColWidth="9.140625" defaultRowHeight="12.75"/>
  <cols>
    <col min="1" max="1" width="6.00390625" style="0" customWidth="1"/>
    <col min="2" max="3" width="6.7109375" style="0" customWidth="1"/>
    <col min="4" max="4" width="7.140625" style="0" customWidth="1"/>
    <col min="5" max="5" width="7.28125" style="0" customWidth="1"/>
    <col min="6" max="6" width="7.00390625" style="0" customWidth="1"/>
    <col min="7" max="8" width="6.8515625" style="0" customWidth="1"/>
    <col min="9" max="9" width="6.57421875" style="0" customWidth="1"/>
    <col min="10" max="10" width="6.28125" style="0" customWidth="1"/>
    <col min="11" max="11" width="5.7109375" style="0" customWidth="1"/>
    <col min="12" max="12" width="6.00390625" style="0" customWidth="1"/>
    <col min="13" max="13" width="7.8515625" style="0" customWidth="1"/>
    <col min="14" max="15" width="6.57421875" style="0" customWidth="1"/>
    <col min="16" max="17" width="6.421875" style="0" customWidth="1"/>
    <col min="18" max="18" width="7.28125" style="26" customWidth="1"/>
    <col min="19" max="19" width="7.7109375" style="26" customWidth="1"/>
    <col min="20" max="20" width="8.57421875" style="26" customWidth="1"/>
    <col min="21" max="21" width="7.00390625" style="0" customWidth="1"/>
  </cols>
  <sheetData>
    <row r="1" spans="1:17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1"/>
    </row>
    <row r="2" spans="1:17" ht="13.5" thickBo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</row>
    <row r="3" spans="1:17" ht="13.5" thickBot="1">
      <c r="A3" s="413" t="s">
        <v>561</v>
      </c>
      <c r="B3" s="414"/>
      <c r="C3" s="414"/>
      <c r="D3" s="414"/>
      <c r="E3" s="414"/>
      <c r="F3" s="415"/>
      <c r="G3" s="418"/>
      <c r="H3" s="419"/>
      <c r="I3" s="419"/>
      <c r="J3" s="419"/>
      <c r="K3" s="419"/>
      <c r="L3" s="419"/>
      <c r="M3" s="420"/>
      <c r="N3" s="416" t="s">
        <v>483</v>
      </c>
      <c r="O3" s="417"/>
      <c r="P3" s="414" t="s">
        <v>707</v>
      </c>
      <c r="Q3" s="415"/>
    </row>
    <row r="4" spans="1:20" s="1" customFormat="1" ht="12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178"/>
      <c r="S4" s="178"/>
      <c r="T4" s="178"/>
    </row>
    <row r="5" spans="1:21" s="7" customFormat="1" ht="12.75">
      <c r="A5" s="490"/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26"/>
      <c r="S5" s="26"/>
      <c r="T5" s="26"/>
      <c r="U5" s="184"/>
    </row>
    <row r="6" spans="1:21" s="1" customFormat="1" ht="12.75">
      <c r="A6" s="5" t="s">
        <v>439</v>
      </c>
      <c r="B6" s="5" t="s">
        <v>440</v>
      </c>
      <c r="C6" s="5" t="s">
        <v>441</v>
      </c>
      <c r="D6" s="5" t="s">
        <v>442</v>
      </c>
      <c r="E6" s="5" t="s">
        <v>678</v>
      </c>
      <c r="F6" s="5" t="s">
        <v>443</v>
      </c>
      <c r="G6" s="5" t="s">
        <v>679</v>
      </c>
      <c r="H6" s="5" t="s">
        <v>444</v>
      </c>
      <c r="I6" s="5" t="s">
        <v>445</v>
      </c>
      <c r="J6" s="5" t="s">
        <v>446</v>
      </c>
      <c r="K6" s="5" t="s">
        <v>447</v>
      </c>
      <c r="L6" s="5" t="s">
        <v>448</v>
      </c>
      <c r="M6" s="5" t="s">
        <v>449</v>
      </c>
      <c r="N6" s="5" t="s">
        <v>450</v>
      </c>
      <c r="O6" s="5" t="s">
        <v>451</v>
      </c>
      <c r="P6" s="5" t="s">
        <v>452</v>
      </c>
      <c r="Q6" s="5" t="s">
        <v>453</v>
      </c>
      <c r="R6" s="175" t="s">
        <v>676</v>
      </c>
      <c r="S6" s="175" t="s">
        <v>677</v>
      </c>
      <c r="T6" s="183" t="s">
        <v>675</v>
      </c>
      <c r="U6" s="196" t="s">
        <v>699</v>
      </c>
    </row>
    <row r="7" spans="1:21" s="1" customFormat="1" ht="12.75">
      <c r="A7" s="5">
        <f aca="true" t="shared" si="0" ref="A7:S7">SUM(A10:A116)</f>
        <v>4200</v>
      </c>
      <c r="B7" s="5">
        <f t="shared" si="0"/>
        <v>0</v>
      </c>
      <c r="C7" s="5">
        <f t="shared" si="0"/>
        <v>2560</v>
      </c>
      <c r="D7" s="5">
        <f t="shared" si="0"/>
        <v>4575</v>
      </c>
      <c r="E7" s="5">
        <f t="shared" si="0"/>
        <v>6722.5</v>
      </c>
      <c r="F7" s="5">
        <f t="shared" si="0"/>
        <v>986</v>
      </c>
      <c r="G7" s="5">
        <f t="shared" si="0"/>
        <v>1230</v>
      </c>
      <c r="H7" s="5">
        <f t="shared" si="0"/>
        <v>1333</v>
      </c>
      <c r="I7" s="5">
        <f t="shared" si="0"/>
        <v>1535</v>
      </c>
      <c r="J7" s="5">
        <f t="shared" si="0"/>
        <v>2010</v>
      </c>
      <c r="K7" s="5">
        <f t="shared" si="0"/>
        <v>695</v>
      </c>
      <c r="L7" s="5">
        <f t="shared" si="0"/>
        <v>848</v>
      </c>
      <c r="M7" s="5">
        <f t="shared" si="0"/>
        <v>432</v>
      </c>
      <c r="N7" s="5">
        <f t="shared" si="0"/>
        <v>1930</v>
      </c>
      <c r="O7" s="5">
        <f t="shared" si="0"/>
        <v>596</v>
      </c>
      <c r="P7" s="5">
        <f t="shared" si="0"/>
        <v>162</v>
      </c>
      <c r="Q7" s="5">
        <f t="shared" si="0"/>
        <v>964</v>
      </c>
      <c r="R7" s="177">
        <f t="shared" si="0"/>
        <v>33240</v>
      </c>
      <c r="S7" s="177">
        <f t="shared" si="0"/>
        <v>25800</v>
      </c>
      <c r="T7" s="177">
        <f>SUM(C7:Q7)</f>
        <v>26578.5</v>
      </c>
      <c r="U7" s="177">
        <f>SUM(A7:B7)</f>
        <v>4200</v>
      </c>
    </row>
    <row r="8" spans="1:21" s="4" customFormat="1" ht="11.25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79"/>
      <c r="S8" s="179"/>
      <c r="T8" s="179"/>
      <c r="U8" s="185"/>
    </row>
    <row r="9" spans="1:21" s="32" customFormat="1" ht="11.25">
      <c r="A9" s="57" t="s">
        <v>976</v>
      </c>
      <c r="B9" s="113"/>
      <c r="C9" s="113"/>
      <c r="D9" s="113"/>
      <c r="E9" s="157"/>
      <c r="F9" s="191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80"/>
      <c r="S9" s="180"/>
      <c r="T9" s="181"/>
      <c r="U9" s="186"/>
    </row>
    <row r="10" spans="1:21" s="2" customFormat="1" ht="11.25">
      <c r="A10" s="23" t="s">
        <v>712</v>
      </c>
      <c r="B10" s="23" t="s">
        <v>712</v>
      </c>
      <c r="C10" s="23">
        <v>480</v>
      </c>
      <c r="D10" s="23">
        <v>150</v>
      </c>
      <c r="E10" s="23">
        <v>180</v>
      </c>
      <c r="F10" s="23" t="s">
        <v>712</v>
      </c>
      <c r="G10" s="23" t="s">
        <v>712</v>
      </c>
      <c r="H10" s="23">
        <v>30</v>
      </c>
      <c r="I10" s="23" t="s">
        <v>712</v>
      </c>
      <c r="J10" s="23" t="s">
        <v>712</v>
      </c>
      <c r="K10" s="23" t="s">
        <v>712</v>
      </c>
      <c r="L10" s="23" t="s">
        <v>712</v>
      </c>
      <c r="M10" s="23" t="s">
        <v>712</v>
      </c>
      <c r="N10" s="23" t="s">
        <v>719</v>
      </c>
      <c r="O10" s="23" t="s">
        <v>719</v>
      </c>
      <c r="P10" s="23" t="s">
        <v>719</v>
      </c>
      <c r="Q10" s="23" t="s">
        <v>719</v>
      </c>
      <c r="R10" s="179">
        <v>1040</v>
      </c>
      <c r="S10" s="179">
        <v>800</v>
      </c>
      <c r="T10" s="179">
        <f>SUM(C10:Q10)</f>
        <v>840</v>
      </c>
      <c r="U10" s="180">
        <f>SUM(A10:B10)</f>
        <v>0</v>
      </c>
    </row>
    <row r="11" spans="1:21" s="2" customFormat="1" ht="11.25">
      <c r="A11" s="159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79"/>
      <c r="S11" s="179"/>
      <c r="T11" s="179"/>
      <c r="U11" s="180"/>
    </row>
    <row r="12" spans="1:21" s="32" customFormat="1" ht="11.25">
      <c r="A12" s="57" t="s">
        <v>563</v>
      </c>
      <c r="B12" s="113"/>
      <c r="C12" s="113"/>
      <c r="D12" s="113"/>
      <c r="E12" s="157"/>
      <c r="F12" s="191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81"/>
      <c r="S12" s="181"/>
      <c r="T12" s="179"/>
      <c r="U12" s="180"/>
    </row>
    <row r="13" spans="1:21" s="2" customFormat="1" ht="11.25">
      <c r="A13" s="23">
        <v>720</v>
      </c>
      <c r="B13" s="23" t="s">
        <v>712</v>
      </c>
      <c r="C13" s="23">
        <v>720</v>
      </c>
      <c r="D13" s="23">
        <v>60</v>
      </c>
      <c r="E13" s="23">
        <v>90</v>
      </c>
      <c r="F13" s="23" t="s">
        <v>712</v>
      </c>
      <c r="G13" s="23" t="s">
        <v>712</v>
      </c>
      <c r="H13" s="23" t="s">
        <v>712</v>
      </c>
      <c r="I13" s="23" t="s">
        <v>712</v>
      </c>
      <c r="J13" s="23" t="s">
        <v>712</v>
      </c>
      <c r="K13" s="23" t="s">
        <v>712</v>
      </c>
      <c r="L13" s="23" t="s">
        <v>712</v>
      </c>
      <c r="M13" s="23" t="s">
        <v>712</v>
      </c>
      <c r="N13" s="23" t="s">
        <v>719</v>
      </c>
      <c r="O13" s="23" t="s">
        <v>719</v>
      </c>
      <c r="P13" s="23" t="s">
        <v>719</v>
      </c>
      <c r="Q13" s="23" t="s">
        <v>719</v>
      </c>
      <c r="R13" s="179">
        <v>320</v>
      </c>
      <c r="S13" s="179">
        <v>320</v>
      </c>
      <c r="T13" s="179">
        <f>SUM(C13:Q13)</f>
        <v>870</v>
      </c>
      <c r="U13" s="180">
        <f>SUM(A13:B13)</f>
        <v>720</v>
      </c>
    </row>
    <row r="14" spans="1:21" s="2" customFormat="1" ht="9.75">
      <c r="A14" s="160"/>
      <c r="B14" s="150"/>
      <c r="C14" s="150"/>
      <c r="D14" s="150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79"/>
      <c r="S14" s="179"/>
      <c r="T14" s="179"/>
      <c r="U14" s="180"/>
    </row>
    <row r="15" spans="1:21" s="32" customFormat="1" ht="9.75">
      <c r="A15" s="57" t="s">
        <v>154</v>
      </c>
      <c r="B15" s="113"/>
      <c r="C15" s="113"/>
      <c r="D15" s="113"/>
      <c r="E15" s="157"/>
      <c r="F15" s="191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81"/>
      <c r="S15" s="181"/>
      <c r="T15" s="179"/>
      <c r="U15" s="180"/>
    </row>
    <row r="16" spans="1:21" s="2" customFormat="1" ht="9.75">
      <c r="A16" s="23" t="s">
        <v>712</v>
      </c>
      <c r="B16" s="23" t="s">
        <v>712</v>
      </c>
      <c r="C16" s="23" t="s">
        <v>712</v>
      </c>
      <c r="D16" s="23">
        <v>180</v>
      </c>
      <c r="E16" s="23">
        <v>240</v>
      </c>
      <c r="F16" s="23" t="s">
        <v>712</v>
      </c>
      <c r="G16" s="23" t="s">
        <v>712</v>
      </c>
      <c r="H16" s="23">
        <v>72</v>
      </c>
      <c r="I16" s="23" t="s">
        <v>712</v>
      </c>
      <c r="J16" s="23" t="s">
        <v>712</v>
      </c>
      <c r="K16" s="23" t="s">
        <v>712</v>
      </c>
      <c r="L16" s="23">
        <v>30</v>
      </c>
      <c r="M16" s="23" t="s">
        <v>712</v>
      </c>
      <c r="N16" s="23" t="s">
        <v>719</v>
      </c>
      <c r="O16" s="23" t="s">
        <v>719</v>
      </c>
      <c r="P16" s="23" t="s">
        <v>719</v>
      </c>
      <c r="Q16" s="23">
        <v>4</v>
      </c>
      <c r="R16" s="179">
        <v>1040</v>
      </c>
      <c r="S16" s="179">
        <v>800</v>
      </c>
      <c r="T16" s="179">
        <f>SUM(C16:Q16)</f>
        <v>526</v>
      </c>
      <c r="U16" s="180">
        <f>SUM(A16:B16)</f>
        <v>0</v>
      </c>
    </row>
    <row r="17" spans="1:21" s="2" customFormat="1" ht="9.75">
      <c r="A17" s="159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79"/>
      <c r="S17" s="179"/>
      <c r="T17" s="179"/>
      <c r="U17" s="180"/>
    </row>
    <row r="18" spans="1:21" s="32" customFormat="1" ht="9.75">
      <c r="A18" s="57" t="s">
        <v>851</v>
      </c>
      <c r="B18" s="113"/>
      <c r="C18" s="113"/>
      <c r="D18" s="113"/>
      <c r="E18" s="157"/>
      <c r="F18" s="191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81"/>
      <c r="S18" s="181"/>
      <c r="T18" s="179"/>
      <c r="U18" s="180"/>
    </row>
    <row r="19" spans="1:21" s="2" customFormat="1" ht="9.75">
      <c r="A19" s="23" t="s">
        <v>712</v>
      </c>
      <c r="B19" s="23" t="s">
        <v>712</v>
      </c>
      <c r="C19" s="23" t="s">
        <v>712</v>
      </c>
      <c r="D19" s="23">
        <v>195</v>
      </c>
      <c r="E19" s="23">
        <v>345</v>
      </c>
      <c r="F19" s="23">
        <v>20</v>
      </c>
      <c r="G19" s="23">
        <v>30</v>
      </c>
      <c r="H19" s="23" t="s">
        <v>712</v>
      </c>
      <c r="I19" s="23" t="s">
        <v>712</v>
      </c>
      <c r="J19" s="23">
        <v>120</v>
      </c>
      <c r="K19" s="23" t="s">
        <v>712</v>
      </c>
      <c r="L19" s="23" t="s">
        <v>712</v>
      </c>
      <c r="M19" s="23" t="s">
        <v>712</v>
      </c>
      <c r="N19" s="23" t="s">
        <v>719</v>
      </c>
      <c r="O19" s="23" t="s">
        <v>719</v>
      </c>
      <c r="P19" s="23">
        <v>4</v>
      </c>
      <c r="Q19" s="23">
        <v>120</v>
      </c>
      <c r="R19" s="179">
        <v>1040</v>
      </c>
      <c r="S19" s="179">
        <v>800</v>
      </c>
      <c r="T19" s="179">
        <f>SUM(C19:Q19)</f>
        <v>834</v>
      </c>
      <c r="U19" s="180">
        <f>SUM(A19:B19)</f>
        <v>0</v>
      </c>
    </row>
    <row r="20" spans="1:21" s="2" customFormat="1" ht="9.75">
      <c r="A20" s="159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79"/>
      <c r="S20" s="179"/>
      <c r="T20" s="179"/>
      <c r="U20" s="180"/>
    </row>
    <row r="21" spans="1:21" s="32" customFormat="1" ht="9.75">
      <c r="A21" s="57" t="s">
        <v>565</v>
      </c>
      <c r="B21" s="113"/>
      <c r="C21" s="113"/>
      <c r="D21" s="113"/>
      <c r="E21" s="157"/>
      <c r="F21" s="191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81"/>
      <c r="S21" s="181"/>
      <c r="T21" s="179"/>
      <c r="U21" s="180"/>
    </row>
    <row r="22" spans="1:21" s="2" customFormat="1" ht="9.75">
      <c r="A22" s="23" t="s">
        <v>712</v>
      </c>
      <c r="B22" s="23" t="s">
        <v>712</v>
      </c>
      <c r="C22" s="23">
        <v>120</v>
      </c>
      <c r="D22" s="23">
        <v>120</v>
      </c>
      <c r="E22" s="23">
        <v>180</v>
      </c>
      <c r="F22" s="23">
        <v>60</v>
      </c>
      <c r="G22" s="23">
        <v>90</v>
      </c>
      <c r="H22" s="23">
        <v>40</v>
      </c>
      <c r="I22" s="23">
        <v>20</v>
      </c>
      <c r="J22" s="23" t="s">
        <v>712</v>
      </c>
      <c r="K22" s="23" t="s">
        <v>712</v>
      </c>
      <c r="L22" s="23">
        <v>40</v>
      </c>
      <c r="M22" s="23">
        <v>30</v>
      </c>
      <c r="N22" s="23">
        <v>60</v>
      </c>
      <c r="O22" s="23" t="s">
        <v>719</v>
      </c>
      <c r="P22" s="23">
        <v>10</v>
      </c>
      <c r="Q22" s="23">
        <v>30</v>
      </c>
      <c r="R22" s="179">
        <v>1040</v>
      </c>
      <c r="S22" s="179">
        <v>800</v>
      </c>
      <c r="T22" s="179">
        <f>SUM(C22:Q22)</f>
        <v>800</v>
      </c>
      <c r="U22" s="180">
        <f>SUM(A22:B22)</f>
        <v>0</v>
      </c>
    </row>
    <row r="23" spans="1:21" s="2" customFormat="1" ht="9.7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79"/>
      <c r="S23" s="179"/>
      <c r="T23" s="179"/>
      <c r="U23" s="180"/>
    </row>
    <row r="24" spans="1:21" s="32" customFormat="1" ht="9.75">
      <c r="A24" s="57" t="s">
        <v>571</v>
      </c>
      <c r="B24" s="113"/>
      <c r="C24" s="113"/>
      <c r="D24" s="113"/>
      <c r="E24" s="157"/>
      <c r="F24" s="191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81"/>
      <c r="S24" s="181"/>
      <c r="T24" s="179"/>
      <c r="U24" s="180"/>
    </row>
    <row r="25" spans="1:21" s="2" customFormat="1" ht="9.75">
      <c r="A25" s="23" t="s">
        <v>712</v>
      </c>
      <c r="B25" s="23" t="s">
        <v>712</v>
      </c>
      <c r="C25" s="23" t="s">
        <v>712</v>
      </c>
      <c r="D25" s="23">
        <v>120</v>
      </c>
      <c r="E25" s="23">
        <v>120</v>
      </c>
      <c r="F25" s="23">
        <v>60</v>
      </c>
      <c r="G25" s="23">
        <v>60</v>
      </c>
      <c r="H25" s="23">
        <v>40</v>
      </c>
      <c r="I25" s="23">
        <v>50</v>
      </c>
      <c r="J25" s="23">
        <v>200</v>
      </c>
      <c r="K25" s="23" t="s">
        <v>712</v>
      </c>
      <c r="L25" s="23">
        <v>40</v>
      </c>
      <c r="M25" s="23" t="s">
        <v>712</v>
      </c>
      <c r="N25" s="23">
        <v>200</v>
      </c>
      <c r="O25" s="23">
        <v>40</v>
      </c>
      <c r="P25" s="23">
        <v>10</v>
      </c>
      <c r="Q25" s="23">
        <v>60</v>
      </c>
      <c r="R25" s="179">
        <v>1040</v>
      </c>
      <c r="S25" s="179">
        <v>800</v>
      </c>
      <c r="T25" s="179">
        <f>SUM(C25:Q25)</f>
        <v>1000</v>
      </c>
      <c r="U25" s="180">
        <f>SUM(A25:B25)</f>
        <v>0</v>
      </c>
    </row>
    <row r="26" spans="1:21" s="2" customFormat="1" ht="9.7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79"/>
      <c r="S26" s="179"/>
      <c r="T26" s="179"/>
      <c r="U26" s="180"/>
    </row>
    <row r="27" spans="1:21" s="32" customFormat="1" ht="9.75">
      <c r="A27" s="57" t="s">
        <v>572</v>
      </c>
      <c r="B27" s="113"/>
      <c r="C27" s="113"/>
      <c r="D27" s="113"/>
      <c r="E27" s="157"/>
      <c r="F27" s="191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81"/>
      <c r="S27" s="181"/>
      <c r="T27" s="179"/>
      <c r="U27" s="180"/>
    </row>
    <row r="28" spans="1:21" s="2" customFormat="1" ht="9.75">
      <c r="A28" s="23" t="s">
        <v>712</v>
      </c>
      <c r="B28" s="23" t="s">
        <v>712</v>
      </c>
      <c r="C28" s="23" t="s">
        <v>712</v>
      </c>
      <c r="D28" s="23">
        <v>120</v>
      </c>
      <c r="E28" s="23">
        <v>180</v>
      </c>
      <c r="F28" s="23" t="s">
        <v>712</v>
      </c>
      <c r="G28" s="23" t="s">
        <v>712</v>
      </c>
      <c r="H28" s="23" t="s">
        <v>712</v>
      </c>
      <c r="I28" s="23">
        <v>50</v>
      </c>
      <c r="J28" s="23">
        <v>80</v>
      </c>
      <c r="K28" s="23" t="s">
        <v>712</v>
      </c>
      <c r="L28" s="23" t="s">
        <v>712</v>
      </c>
      <c r="M28" s="23" t="s">
        <v>712</v>
      </c>
      <c r="N28" s="23">
        <v>600</v>
      </c>
      <c r="O28" s="23" t="s">
        <v>719</v>
      </c>
      <c r="P28" s="23" t="s">
        <v>719</v>
      </c>
      <c r="Q28" s="23" t="s">
        <v>719</v>
      </c>
      <c r="R28" s="179">
        <v>1040</v>
      </c>
      <c r="S28" s="179">
        <v>800</v>
      </c>
      <c r="T28" s="179">
        <f>SUM(C28:Q28)</f>
        <v>1030</v>
      </c>
      <c r="U28" s="180">
        <f>SUM(A28:B28)</f>
        <v>0</v>
      </c>
    </row>
    <row r="29" spans="1:21" s="2" customFormat="1" ht="9.7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79"/>
      <c r="S29" s="179"/>
      <c r="T29" s="179"/>
      <c r="U29" s="180"/>
    </row>
    <row r="30" spans="1:21" s="32" customFormat="1" ht="9.75">
      <c r="A30" s="57" t="s">
        <v>915</v>
      </c>
      <c r="B30" s="113"/>
      <c r="C30" s="113"/>
      <c r="D30" s="113"/>
      <c r="E30" s="157"/>
      <c r="F30" s="191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81"/>
      <c r="S30" s="181"/>
      <c r="T30" s="179"/>
      <c r="U30" s="180"/>
    </row>
    <row r="31" spans="1:21" s="2" customFormat="1" ht="9.75">
      <c r="A31" s="23" t="s">
        <v>712</v>
      </c>
      <c r="B31" s="23" t="s">
        <v>712</v>
      </c>
      <c r="C31" s="23">
        <v>400</v>
      </c>
      <c r="D31" s="23">
        <v>150</v>
      </c>
      <c r="E31" s="23">
        <v>195</v>
      </c>
      <c r="F31" s="23" t="s">
        <v>712</v>
      </c>
      <c r="G31" s="23" t="s">
        <v>712</v>
      </c>
      <c r="H31" s="23" t="s">
        <v>712</v>
      </c>
      <c r="I31" s="23" t="s">
        <v>712</v>
      </c>
      <c r="J31" s="23" t="s">
        <v>712</v>
      </c>
      <c r="K31" s="23" t="s">
        <v>712</v>
      </c>
      <c r="L31" s="23" t="s">
        <v>712</v>
      </c>
      <c r="M31" s="23" t="s">
        <v>712</v>
      </c>
      <c r="N31" s="23" t="s">
        <v>719</v>
      </c>
      <c r="O31" s="23" t="s">
        <v>719</v>
      </c>
      <c r="P31" s="23">
        <v>1</v>
      </c>
      <c r="Q31" s="23">
        <v>20</v>
      </c>
      <c r="R31" s="179">
        <v>1040</v>
      </c>
      <c r="S31" s="179">
        <v>800</v>
      </c>
      <c r="T31" s="179">
        <f>SUM(C31:Q31)</f>
        <v>766</v>
      </c>
      <c r="U31" s="180">
        <f>SUM(A31:B31)</f>
        <v>0</v>
      </c>
    </row>
    <row r="32" spans="1:21" s="2" customFormat="1" ht="9.7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79"/>
      <c r="S32" s="179"/>
      <c r="T32" s="179"/>
      <c r="U32" s="180"/>
    </row>
    <row r="33" spans="1:21" s="32" customFormat="1" ht="9.75">
      <c r="A33" s="57" t="s">
        <v>573</v>
      </c>
      <c r="B33" s="113"/>
      <c r="C33" s="113"/>
      <c r="D33" s="113"/>
      <c r="E33" s="157"/>
      <c r="F33" s="191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81"/>
      <c r="S33" s="181"/>
      <c r="T33" s="179"/>
      <c r="U33" s="180"/>
    </row>
    <row r="34" spans="1:21" s="2" customFormat="1" ht="9.75">
      <c r="A34" s="40" t="s">
        <v>712</v>
      </c>
      <c r="B34" s="23" t="s">
        <v>712</v>
      </c>
      <c r="C34" s="23" t="s">
        <v>712</v>
      </c>
      <c r="D34" s="23">
        <v>60</v>
      </c>
      <c r="E34" s="23">
        <v>90</v>
      </c>
      <c r="F34" s="23">
        <v>66</v>
      </c>
      <c r="G34" s="23">
        <v>90</v>
      </c>
      <c r="H34" s="23" t="s">
        <v>712</v>
      </c>
      <c r="I34" s="23">
        <v>240</v>
      </c>
      <c r="J34" s="23">
        <v>140</v>
      </c>
      <c r="K34" s="23" t="s">
        <v>712</v>
      </c>
      <c r="L34" s="23" t="s">
        <v>712</v>
      </c>
      <c r="M34" s="23">
        <v>60</v>
      </c>
      <c r="N34" s="23" t="s">
        <v>719</v>
      </c>
      <c r="O34" s="23" t="s">
        <v>719</v>
      </c>
      <c r="P34" s="23" t="s">
        <v>719</v>
      </c>
      <c r="Q34" s="23">
        <v>30</v>
      </c>
      <c r="R34" s="179">
        <v>1040</v>
      </c>
      <c r="S34" s="179">
        <v>800</v>
      </c>
      <c r="T34" s="179">
        <f>SUM(C34:Q34)</f>
        <v>776</v>
      </c>
      <c r="U34" s="180">
        <f>SUM(A34:B34)</f>
        <v>0</v>
      </c>
    </row>
    <row r="35" spans="1:21" s="2" customFormat="1" ht="9.7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79"/>
      <c r="S35" s="179"/>
      <c r="T35" s="179"/>
      <c r="U35" s="180"/>
    </row>
    <row r="36" spans="1:21" s="32" customFormat="1" ht="9.75">
      <c r="A36" s="57" t="s">
        <v>981</v>
      </c>
      <c r="B36" s="113"/>
      <c r="C36" s="113"/>
      <c r="D36" s="113"/>
      <c r="E36" s="157"/>
      <c r="F36" s="191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81"/>
      <c r="S36" s="181"/>
      <c r="T36" s="179"/>
      <c r="U36" s="180"/>
    </row>
    <row r="37" spans="1:21" s="2" customFormat="1" ht="9.75">
      <c r="A37" s="40" t="s">
        <v>712</v>
      </c>
      <c r="B37" s="40" t="s">
        <v>712</v>
      </c>
      <c r="C37" s="40" t="s">
        <v>712</v>
      </c>
      <c r="D37" s="40">
        <v>120</v>
      </c>
      <c r="E37" s="23">
        <v>180</v>
      </c>
      <c r="F37" s="23" t="s">
        <v>712</v>
      </c>
      <c r="G37" s="23" t="s">
        <v>712</v>
      </c>
      <c r="H37" s="23">
        <v>200</v>
      </c>
      <c r="I37" s="23">
        <v>40</v>
      </c>
      <c r="J37" s="23">
        <v>60</v>
      </c>
      <c r="K37" s="23">
        <v>40</v>
      </c>
      <c r="L37" s="23" t="s">
        <v>712</v>
      </c>
      <c r="M37" s="23">
        <v>20</v>
      </c>
      <c r="N37" s="23" t="s">
        <v>719</v>
      </c>
      <c r="O37" s="23">
        <v>120</v>
      </c>
      <c r="P37" s="23">
        <v>40</v>
      </c>
      <c r="Q37" s="23">
        <v>170</v>
      </c>
      <c r="R37" s="179">
        <v>1040</v>
      </c>
      <c r="S37" s="179">
        <v>800</v>
      </c>
      <c r="T37" s="179">
        <f>SUM(C37:Q37)</f>
        <v>990</v>
      </c>
      <c r="U37" s="180">
        <f>SUM(A37:B37)</f>
        <v>0</v>
      </c>
    </row>
    <row r="38" spans="1:21" s="2" customFormat="1" ht="9.7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79"/>
      <c r="S38" s="179"/>
      <c r="T38" s="179"/>
      <c r="U38" s="180"/>
    </row>
    <row r="39" spans="1:21" s="2" customFormat="1" ht="9.75">
      <c r="A39" s="57" t="s">
        <v>959</v>
      </c>
      <c r="B39" s="113"/>
      <c r="C39" s="113"/>
      <c r="D39" s="113"/>
      <c r="E39" s="157"/>
      <c r="F39" s="191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79"/>
      <c r="S39" s="179"/>
      <c r="T39" s="179"/>
      <c r="U39" s="180"/>
    </row>
    <row r="40" spans="1:21" s="2" customFormat="1" ht="9.75">
      <c r="A40" s="40" t="s">
        <v>712</v>
      </c>
      <c r="B40" s="40" t="s">
        <v>712</v>
      </c>
      <c r="C40" s="40">
        <v>440</v>
      </c>
      <c r="D40" s="40">
        <v>180</v>
      </c>
      <c r="E40" s="23">
        <v>270</v>
      </c>
      <c r="F40" s="40" t="s">
        <v>712</v>
      </c>
      <c r="G40" s="23" t="s">
        <v>712</v>
      </c>
      <c r="H40" s="23" t="s">
        <v>712</v>
      </c>
      <c r="I40" s="23" t="s">
        <v>712</v>
      </c>
      <c r="J40" s="23" t="s">
        <v>712</v>
      </c>
      <c r="K40" s="23" t="s">
        <v>712</v>
      </c>
      <c r="L40" s="23" t="s">
        <v>712</v>
      </c>
      <c r="M40" s="23" t="s">
        <v>712</v>
      </c>
      <c r="N40" s="23" t="s">
        <v>719</v>
      </c>
      <c r="O40" s="23" t="s">
        <v>719</v>
      </c>
      <c r="P40" s="23" t="s">
        <v>719</v>
      </c>
      <c r="Q40" s="23" t="s">
        <v>719</v>
      </c>
      <c r="R40" s="179">
        <v>1040</v>
      </c>
      <c r="S40" s="179">
        <v>800</v>
      </c>
      <c r="T40" s="179">
        <f>SUM(C40:Q40)</f>
        <v>890</v>
      </c>
      <c r="U40" s="180">
        <f>SUM(A40:B40)</f>
        <v>0</v>
      </c>
    </row>
    <row r="41" spans="1:21" s="2" customFormat="1" ht="9.7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79"/>
      <c r="S41" s="179"/>
      <c r="T41" s="179"/>
      <c r="U41" s="180"/>
    </row>
    <row r="42" spans="1:21" s="2" customFormat="1" ht="9.75">
      <c r="A42" s="57" t="s">
        <v>1051</v>
      </c>
      <c r="B42" s="113"/>
      <c r="C42" s="113"/>
      <c r="D42" s="113"/>
      <c r="E42" s="157"/>
      <c r="F42" s="191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79"/>
      <c r="S42" s="179"/>
      <c r="T42" s="179"/>
      <c r="U42" s="180"/>
    </row>
    <row r="43" spans="1:21" s="2" customFormat="1" ht="9.75">
      <c r="A43" s="40" t="s">
        <v>712</v>
      </c>
      <c r="B43" s="40" t="s">
        <v>712</v>
      </c>
      <c r="C43" s="40" t="s">
        <v>712</v>
      </c>
      <c r="D43" s="40">
        <v>180</v>
      </c>
      <c r="E43" s="23">
        <v>270</v>
      </c>
      <c r="F43" s="23" t="s">
        <v>712</v>
      </c>
      <c r="G43" s="23" t="s">
        <v>712</v>
      </c>
      <c r="H43" s="23">
        <v>100</v>
      </c>
      <c r="I43" s="23" t="s">
        <v>712</v>
      </c>
      <c r="J43" s="23" t="s">
        <v>712</v>
      </c>
      <c r="K43" s="23" t="s">
        <v>712</v>
      </c>
      <c r="L43" s="23">
        <v>90</v>
      </c>
      <c r="M43" s="23">
        <v>4</v>
      </c>
      <c r="N43" s="23" t="s">
        <v>719</v>
      </c>
      <c r="O43" s="23">
        <v>20</v>
      </c>
      <c r="P43" s="23" t="s">
        <v>719</v>
      </c>
      <c r="Q43" s="23">
        <v>46</v>
      </c>
      <c r="R43" s="179">
        <v>1040</v>
      </c>
      <c r="S43" s="179">
        <v>800</v>
      </c>
      <c r="T43" s="179">
        <f>SUM(C43:Q43)</f>
        <v>710</v>
      </c>
      <c r="U43" s="180">
        <f>SUM(A43:B43)</f>
        <v>0</v>
      </c>
    </row>
    <row r="44" spans="1:21" s="2" customFormat="1" ht="9.75">
      <c r="A44" s="151"/>
      <c r="B44" s="151"/>
      <c r="C44" s="151"/>
      <c r="D44" s="151"/>
      <c r="E44" s="151"/>
      <c r="F44" s="187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79"/>
      <c r="S44" s="179"/>
      <c r="T44" s="179"/>
      <c r="U44" s="180"/>
    </row>
    <row r="45" spans="1:21" s="2" customFormat="1" ht="9.75">
      <c r="A45" s="57" t="s">
        <v>159</v>
      </c>
      <c r="B45" s="113"/>
      <c r="C45" s="113"/>
      <c r="D45" s="113"/>
      <c r="E45" s="157"/>
      <c r="F45" s="191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81"/>
      <c r="S45" s="181"/>
      <c r="T45" s="179"/>
      <c r="U45" s="180"/>
    </row>
    <row r="46" spans="1:21" s="2" customFormat="1" ht="9.75">
      <c r="A46" s="40" t="s">
        <v>712</v>
      </c>
      <c r="B46" s="40" t="s">
        <v>712</v>
      </c>
      <c r="C46" s="40" t="s">
        <v>712</v>
      </c>
      <c r="D46" s="40">
        <v>60</v>
      </c>
      <c r="E46" s="23">
        <v>60</v>
      </c>
      <c r="F46" s="40">
        <v>120</v>
      </c>
      <c r="G46" s="23">
        <v>120</v>
      </c>
      <c r="H46" s="23">
        <v>15</v>
      </c>
      <c r="I46" s="23">
        <v>90</v>
      </c>
      <c r="J46" s="23">
        <v>240</v>
      </c>
      <c r="K46" s="23">
        <v>65</v>
      </c>
      <c r="L46" s="23">
        <v>40</v>
      </c>
      <c r="M46" s="23">
        <v>2</v>
      </c>
      <c r="N46" s="23">
        <v>60</v>
      </c>
      <c r="O46" s="23" t="s">
        <v>719</v>
      </c>
      <c r="P46" s="23">
        <v>10</v>
      </c>
      <c r="Q46" s="23">
        <v>20</v>
      </c>
      <c r="R46" s="179">
        <v>1040</v>
      </c>
      <c r="S46" s="179">
        <v>800</v>
      </c>
      <c r="T46" s="179">
        <f>SUM(C46:Q46)</f>
        <v>902</v>
      </c>
      <c r="U46" s="180">
        <f>SUM(A46:B46)</f>
        <v>0</v>
      </c>
    </row>
    <row r="47" spans="1:21" s="2" customFormat="1" ht="9.7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79"/>
      <c r="S47" s="179"/>
      <c r="T47" s="179"/>
      <c r="U47" s="180"/>
    </row>
    <row r="48" spans="1:21" s="2" customFormat="1" ht="9.75">
      <c r="A48" s="57" t="s">
        <v>786</v>
      </c>
      <c r="B48" s="113"/>
      <c r="C48" s="113"/>
      <c r="D48" s="113"/>
      <c r="E48" s="157"/>
      <c r="F48" s="191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81"/>
      <c r="S48" s="181"/>
      <c r="T48" s="179"/>
      <c r="U48" s="180"/>
    </row>
    <row r="49" spans="1:21" s="2" customFormat="1" ht="9.75">
      <c r="A49" s="40" t="s">
        <v>712</v>
      </c>
      <c r="B49" s="40" t="s">
        <v>712</v>
      </c>
      <c r="C49" s="40" t="s">
        <v>712</v>
      </c>
      <c r="D49" s="40">
        <v>60</v>
      </c>
      <c r="E49" s="23">
        <v>90</v>
      </c>
      <c r="F49" s="40">
        <v>120</v>
      </c>
      <c r="G49" s="23">
        <v>180</v>
      </c>
      <c r="H49" s="23">
        <v>30</v>
      </c>
      <c r="I49" s="23">
        <v>300</v>
      </c>
      <c r="J49" s="23">
        <v>120</v>
      </c>
      <c r="K49" s="23" t="s">
        <v>712</v>
      </c>
      <c r="L49" s="23" t="s">
        <v>712</v>
      </c>
      <c r="M49" s="23" t="s">
        <v>712</v>
      </c>
      <c r="N49" s="23">
        <v>30</v>
      </c>
      <c r="O49" s="23" t="s">
        <v>719</v>
      </c>
      <c r="P49" s="23" t="s">
        <v>719</v>
      </c>
      <c r="Q49" s="23" t="s">
        <v>719</v>
      </c>
      <c r="R49" s="179">
        <v>1040</v>
      </c>
      <c r="S49" s="179">
        <v>800</v>
      </c>
      <c r="T49" s="179">
        <f>SUM(C49:Q49)</f>
        <v>930</v>
      </c>
      <c r="U49" s="180">
        <f>SUM(A49:B49)</f>
        <v>0</v>
      </c>
    </row>
    <row r="50" spans="1:21" s="2" customFormat="1" ht="9.7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79"/>
      <c r="S50" s="179"/>
      <c r="T50" s="179"/>
      <c r="U50" s="180"/>
    </row>
    <row r="51" spans="1:21" s="2" customFormat="1" ht="9.75">
      <c r="A51" s="57" t="s">
        <v>577</v>
      </c>
      <c r="B51" s="113"/>
      <c r="C51" s="113"/>
      <c r="D51" s="113"/>
      <c r="E51" s="157"/>
      <c r="F51" s="191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81"/>
      <c r="S51" s="181"/>
      <c r="T51" s="179"/>
      <c r="U51" s="180"/>
    </row>
    <row r="52" spans="1:21" s="2" customFormat="1" ht="9.75">
      <c r="A52" s="40" t="s">
        <v>712</v>
      </c>
      <c r="B52" s="40" t="s">
        <v>712</v>
      </c>
      <c r="C52" s="40" t="s">
        <v>712</v>
      </c>
      <c r="D52" s="40">
        <v>180</v>
      </c>
      <c r="E52" s="23">
        <v>360</v>
      </c>
      <c r="F52" s="40" t="s">
        <v>712</v>
      </c>
      <c r="G52" s="23" t="s">
        <v>712</v>
      </c>
      <c r="H52" s="23">
        <v>120</v>
      </c>
      <c r="I52" s="23" t="s">
        <v>712</v>
      </c>
      <c r="J52" s="23" t="s">
        <v>712</v>
      </c>
      <c r="K52" s="23" t="s">
        <v>712</v>
      </c>
      <c r="L52" s="23">
        <v>40</v>
      </c>
      <c r="M52" s="23" t="s">
        <v>712</v>
      </c>
      <c r="N52" s="23" t="s">
        <v>719</v>
      </c>
      <c r="O52" s="23" t="s">
        <v>719</v>
      </c>
      <c r="P52" s="23">
        <v>10</v>
      </c>
      <c r="Q52" s="23">
        <v>40</v>
      </c>
      <c r="R52" s="179">
        <v>1040</v>
      </c>
      <c r="S52" s="179">
        <v>800</v>
      </c>
      <c r="T52" s="179">
        <f>SUM(C52:Q52)</f>
        <v>750</v>
      </c>
      <c r="U52" s="180">
        <f>SUM(A52:B52)</f>
        <v>0</v>
      </c>
    </row>
    <row r="53" spans="1:21" s="2" customFormat="1" ht="9.7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79"/>
      <c r="S53" s="179"/>
      <c r="T53" s="179"/>
      <c r="U53" s="180"/>
    </row>
    <row r="54" spans="1:21" s="2" customFormat="1" ht="9.75">
      <c r="A54" s="57" t="s">
        <v>115</v>
      </c>
      <c r="B54" s="113"/>
      <c r="C54" s="113"/>
      <c r="D54" s="113"/>
      <c r="E54" s="157"/>
      <c r="F54" s="191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81"/>
      <c r="S54" s="181"/>
      <c r="T54" s="179"/>
      <c r="U54" s="180"/>
    </row>
    <row r="55" spans="1:21" s="2" customFormat="1" ht="9.75">
      <c r="A55" s="40">
        <v>680</v>
      </c>
      <c r="B55" s="40" t="s">
        <v>712</v>
      </c>
      <c r="C55" s="40" t="s">
        <v>712</v>
      </c>
      <c r="D55" s="40">
        <v>60</v>
      </c>
      <c r="E55" s="23">
        <v>75</v>
      </c>
      <c r="F55" s="40" t="s">
        <v>712</v>
      </c>
      <c r="G55" s="23" t="s">
        <v>712</v>
      </c>
      <c r="H55" s="23" t="s">
        <v>712</v>
      </c>
      <c r="I55" s="23" t="s">
        <v>712</v>
      </c>
      <c r="J55" s="23" t="s">
        <v>712</v>
      </c>
      <c r="K55" s="23" t="s">
        <v>712</v>
      </c>
      <c r="L55" s="23" t="s">
        <v>712</v>
      </c>
      <c r="M55" s="23" t="s">
        <v>712</v>
      </c>
      <c r="N55" s="23" t="s">
        <v>719</v>
      </c>
      <c r="O55" s="23" t="s">
        <v>719</v>
      </c>
      <c r="P55" s="23" t="s">
        <v>719</v>
      </c>
      <c r="Q55" s="23" t="s">
        <v>719</v>
      </c>
      <c r="R55" s="179">
        <v>360</v>
      </c>
      <c r="S55" s="179">
        <v>360</v>
      </c>
      <c r="T55" s="179">
        <f>SUM(C55:Q55)</f>
        <v>135</v>
      </c>
      <c r="U55" s="180">
        <f>SUM(A55:B55)</f>
        <v>680</v>
      </c>
    </row>
    <row r="56" spans="1:21" s="2" customFormat="1" ht="9.7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79"/>
      <c r="S56" s="179"/>
      <c r="T56" s="179"/>
      <c r="U56" s="180"/>
    </row>
    <row r="57" spans="1:21" s="2" customFormat="1" ht="9.75">
      <c r="A57" s="57" t="s">
        <v>198</v>
      </c>
      <c r="B57" s="113"/>
      <c r="C57" s="113"/>
      <c r="D57" s="113"/>
      <c r="E57" s="157"/>
      <c r="F57" s="191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81"/>
      <c r="S57" s="181"/>
      <c r="T57" s="179"/>
      <c r="U57" s="180"/>
    </row>
    <row r="58" spans="1:21" s="2" customFormat="1" ht="9.75">
      <c r="A58" s="40" t="s">
        <v>712</v>
      </c>
      <c r="B58" s="40" t="s">
        <v>712</v>
      </c>
      <c r="C58" s="40" t="s">
        <v>712</v>
      </c>
      <c r="D58" s="40">
        <v>120</v>
      </c>
      <c r="E58" s="23">
        <v>120</v>
      </c>
      <c r="F58" s="40">
        <v>120</v>
      </c>
      <c r="G58" s="23">
        <v>150</v>
      </c>
      <c r="H58" s="23">
        <v>90</v>
      </c>
      <c r="I58" s="23">
        <v>20</v>
      </c>
      <c r="J58" s="23">
        <v>60</v>
      </c>
      <c r="K58" s="23" t="s">
        <v>712</v>
      </c>
      <c r="L58" s="23">
        <v>40</v>
      </c>
      <c r="M58" s="23">
        <v>20</v>
      </c>
      <c r="N58" s="23">
        <v>180</v>
      </c>
      <c r="O58" s="23">
        <v>60</v>
      </c>
      <c r="P58" s="23">
        <v>8</v>
      </c>
      <c r="Q58" s="23">
        <v>90</v>
      </c>
      <c r="R58" s="179">
        <v>1040</v>
      </c>
      <c r="S58" s="179">
        <v>800</v>
      </c>
      <c r="T58" s="179">
        <f>SUM(C58:Q58)</f>
        <v>1078</v>
      </c>
      <c r="U58" s="180">
        <f>SUM(A58:B58)</f>
        <v>0</v>
      </c>
    </row>
    <row r="59" spans="1:21" s="2" customFormat="1" ht="9.7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79"/>
      <c r="S59" s="179"/>
      <c r="T59" s="179"/>
      <c r="U59" s="180"/>
    </row>
    <row r="60" spans="1:21" s="32" customFormat="1" ht="9.75">
      <c r="A60" s="57" t="s">
        <v>1089</v>
      </c>
      <c r="B60" s="113"/>
      <c r="C60" s="113"/>
      <c r="D60" s="113"/>
      <c r="E60" s="157"/>
      <c r="F60" s="191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81"/>
      <c r="S60" s="181"/>
      <c r="T60" s="179"/>
      <c r="U60" s="180"/>
    </row>
    <row r="61" spans="1:21" s="2" customFormat="1" ht="9.75">
      <c r="A61" s="40" t="s">
        <v>712</v>
      </c>
      <c r="B61" s="40" t="s">
        <v>712</v>
      </c>
      <c r="C61" s="40" t="s">
        <v>712</v>
      </c>
      <c r="D61" s="40">
        <v>180</v>
      </c>
      <c r="E61" s="23">
        <v>270</v>
      </c>
      <c r="F61" s="40">
        <v>60</v>
      </c>
      <c r="G61" s="23">
        <v>60</v>
      </c>
      <c r="H61" s="23">
        <v>40</v>
      </c>
      <c r="I61" s="23" t="s">
        <v>712</v>
      </c>
      <c r="J61" s="23" t="s">
        <v>712</v>
      </c>
      <c r="K61" s="23">
        <v>30</v>
      </c>
      <c r="L61" s="23" t="s">
        <v>712</v>
      </c>
      <c r="M61" s="23">
        <v>4</v>
      </c>
      <c r="N61" s="23" t="s">
        <v>719</v>
      </c>
      <c r="O61" s="23">
        <v>30</v>
      </c>
      <c r="P61" s="23" t="s">
        <v>719</v>
      </c>
      <c r="Q61" s="23">
        <v>164</v>
      </c>
      <c r="R61" s="179">
        <v>1040</v>
      </c>
      <c r="S61" s="179">
        <v>800</v>
      </c>
      <c r="T61" s="179">
        <f>SUM(C61:Q61)</f>
        <v>838</v>
      </c>
      <c r="U61" s="180">
        <f>SUM(A61:B61)</f>
        <v>0</v>
      </c>
    </row>
    <row r="62" spans="1:21" s="2" customFormat="1" ht="9.7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79"/>
      <c r="S62" s="179"/>
      <c r="T62" s="179"/>
      <c r="U62" s="180"/>
    </row>
    <row r="63" spans="1:21" s="32" customFormat="1" ht="9.75">
      <c r="A63" s="57" t="s">
        <v>578</v>
      </c>
      <c r="B63" s="113"/>
      <c r="C63" s="113"/>
      <c r="D63" s="113"/>
      <c r="E63" s="157"/>
      <c r="F63" s="191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81"/>
      <c r="S63" s="181"/>
      <c r="T63" s="179"/>
      <c r="U63" s="180"/>
    </row>
    <row r="64" spans="1:21" s="2" customFormat="1" ht="9.75">
      <c r="A64" s="40" t="s">
        <v>712</v>
      </c>
      <c r="B64" s="40" t="s">
        <v>712</v>
      </c>
      <c r="C64" s="40" t="s">
        <v>712</v>
      </c>
      <c r="D64" s="40">
        <v>120</v>
      </c>
      <c r="E64" s="23">
        <v>180</v>
      </c>
      <c r="F64" s="40">
        <v>120</v>
      </c>
      <c r="G64" s="23">
        <v>120</v>
      </c>
      <c r="H64" s="23">
        <v>60</v>
      </c>
      <c r="I64" s="23">
        <v>60</v>
      </c>
      <c r="J64" s="23" t="s">
        <v>712</v>
      </c>
      <c r="K64" s="23">
        <v>60</v>
      </c>
      <c r="L64" s="23" t="s">
        <v>712</v>
      </c>
      <c r="M64" s="23">
        <v>28</v>
      </c>
      <c r="N64" s="23">
        <v>270</v>
      </c>
      <c r="O64" s="23">
        <v>20</v>
      </c>
      <c r="P64" s="23" t="s">
        <v>719</v>
      </c>
      <c r="Q64" s="23" t="s">
        <v>719</v>
      </c>
      <c r="R64" s="179">
        <v>1040</v>
      </c>
      <c r="S64" s="179">
        <v>800</v>
      </c>
      <c r="T64" s="179">
        <f>SUM(C64:Q64)</f>
        <v>1038</v>
      </c>
      <c r="U64" s="180">
        <f>SUM(A64:B64)</f>
        <v>0</v>
      </c>
    </row>
    <row r="65" spans="1:21" s="2" customFormat="1" ht="9.7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79"/>
      <c r="S65" s="179"/>
      <c r="T65" s="179"/>
      <c r="U65" s="180"/>
    </row>
    <row r="66" spans="1:21" s="32" customFormat="1" ht="9.75">
      <c r="A66" s="57" t="s">
        <v>1104</v>
      </c>
      <c r="B66" s="113"/>
      <c r="C66" s="113"/>
      <c r="D66" s="113"/>
      <c r="E66" s="157"/>
      <c r="F66" s="191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81"/>
      <c r="S66" s="181"/>
      <c r="T66" s="179"/>
      <c r="U66" s="180"/>
    </row>
    <row r="67" spans="1:21" s="2" customFormat="1" ht="9.75">
      <c r="A67" s="40" t="s">
        <v>712</v>
      </c>
      <c r="B67" s="40" t="s">
        <v>712</v>
      </c>
      <c r="C67" s="40">
        <v>400</v>
      </c>
      <c r="D67" s="40">
        <v>150</v>
      </c>
      <c r="E67" s="23">
        <v>195</v>
      </c>
      <c r="F67" s="40" t="s">
        <v>712</v>
      </c>
      <c r="G67" s="23" t="s">
        <v>712</v>
      </c>
      <c r="H67" s="23">
        <v>88</v>
      </c>
      <c r="I67" s="23" t="s">
        <v>712</v>
      </c>
      <c r="J67" s="23" t="s">
        <v>712</v>
      </c>
      <c r="K67" s="23" t="s">
        <v>712</v>
      </c>
      <c r="L67" s="23" t="s">
        <v>712</v>
      </c>
      <c r="M67" s="23" t="s">
        <v>712</v>
      </c>
      <c r="N67" s="23" t="s">
        <v>719</v>
      </c>
      <c r="O67" s="23" t="s">
        <v>719</v>
      </c>
      <c r="P67" s="23" t="s">
        <v>719</v>
      </c>
      <c r="Q67" s="23">
        <v>6</v>
      </c>
      <c r="R67" s="179">
        <v>1040</v>
      </c>
      <c r="S67" s="179">
        <v>800</v>
      </c>
      <c r="T67" s="179">
        <f>SUM(C67:Q67)</f>
        <v>839</v>
      </c>
      <c r="U67" s="180">
        <f>SUM(A67:B67)</f>
        <v>0</v>
      </c>
    </row>
    <row r="68" spans="1:21" s="2" customFormat="1" ht="9.7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79"/>
      <c r="S68" s="179"/>
      <c r="T68" s="179"/>
      <c r="U68" s="180"/>
    </row>
    <row r="69" spans="1:21" s="32" customFormat="1" ht="9.75">
      <c r="A69" s="57" t="s">
        <v>128</v>
      </c>
      <c r="B69" s="113"/>
      <c r="C69" s="113"/>
      <c r="D69" s="113"/>
      <c r="E69" s="157"/>
      <c r="F69" s="191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81"/>
      <c r="S69" s="181"/>
      <c r="T69" s="179"/>
      <c r="U69" s="180"/>
    </row>
    <row r="70" spans="1:21" s="2" customFormat="1" ht="9.75">
      <c r="A70" s="40">
        <v>1040</v>
      </c>
      <c r="B70" s="40" t="s">
        <v>712</v>
      </c>
      <c r="C70" s="40" t="s">
        <v>712</v>
      </c>
      <c r="D70" s="40" t="s">
        <v>712</v>
      </c>
      <c r="E70" s="23" t="s">
        <v>712</v>
      </c>
      <c r="F70" s="40" t="s">
        <v>712</v>
      </c>
      <c r="G70" s="23" t="s">
        <v>712</v>
      </c>
      <c r="H70" s="23" t="s">
        <v>712</v>
      </c>
      <c r="I70" s="23" t="s">
        <v>712</v>
      </c>
      <c r="J70" s="23" t="s">
        <v>712</v>
      </c>
      <c r="K70" s="23" t="s">
        <v>712</v>
      </c>
      <c r="L70" s="23" t="s">
        <v>712</v>
      </c>
      <c r="M70" s="23" t="s">
        <v>712</v>
      </c>
      <c r="N70" s="23" t="s">
        <v>719</v>
      </c>
      <c r="O70" s="23" t="s">
        <v>719</v>
      </c>
      <c r="P70" s="23" t="s">
        <v>719</v>
      </c>
      <c r="Q70" s="23" t="s">
        <v>719</v>
      </c>
      <c r="R70" s="179" t="s">
        <v>719</v>
      </c>
      <c r="S70" s="179" t="s">
        <v>719</v>
      </c>
      <c r="T70" s="179">
        <f>SUM(C70:Q70)</f>
        <v>0</v>
      </c>
      <c r="U70" s="180">
        <f>SUM(A70:B70)</f>
        <v>1040</v>
      </c>
    </row>
    <row r="71" spans="1:21" s="2" customFormat="1" ht="9.7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79"/>
      <c r="S71" s="179"/>
      <c r="T71" s="179"/>
      <c r="U71" s="180"/>
    </row>
    <row r="72" spans="1:21" s="32" customFormat="1" ht="9.75">
      <c r="A72" s="57" t="s">
        <v>1112</v>
      </c>
      <c r="B72" s="113"/>
      <c r="C72" s="113"/>
      <c r="D72" s="113"/>
      <c r="E72" s="157"/>
      <c r="F72" s="191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81"/>
      <c r="S72" s="181"/>
      <c r="T72" s="179"/>
      <c r="U72" s="180"/>
    </row>
    <row r="73" spans="1:21" s="2" customFormat="1" ht="9.75">
      <c r="A73" s="40" t="s">
        <v>712</v>
      </c>
      <c r="B73" s="40" t="s">
        <v>712</v>
      </c>
      <c r="C73" s="40" t="s">
        <v>712</v>
      </c>
      <c r="D73" s="40">
        <v>120</v>
      </c>
      <c r="E73" s="23">
        <v>150</v>
      </c>
      <c r="F73" s="40">
        <v>60</v>
      </c>
      <c r="G73" s="23">
        <v>90</v>
      </c>
      <c r="H73" s="23" t="s">
        <v>712</v>
      </c>
      <c r="I73" s="23">
        <v>100</v>
      </c>
      <c r="J73" s="23">
        <v>100</v>
      </c>
      <c r="K73" s="23" t="s">
        <v>712</v>
      </c>
      <c r="L73" s="23">
        <v>160</v>
      </c>
      <c r="M73" s="23">
        <v>28</v>
      </c>
      <c r="N73" s="23">
        <v>120</v>
      </c>
      <c r="O73" s="23" t="s">
        <v>719</v>
      </c>
      <c r="P73" s="23">
        <v>20</v>
      </c>
      <c r="Q73" s="23" t="s">
        <v>719</v>
      </c>
      <c r="R73" s="179">
        <v>1040</v>
      </c>
      <c r="S73" s="179">
        <v>800</v>
      </c>
      <c r="T73" s="179">
        <f>SUM(C73:Q73)</f>
        <v>948</v>
      </c>
      <c r="U73" s="180">
        <f>SUM(A73:B73)</f>
        <v>0</v>
      </c>
    </row>
    <row r="74" spans="1:21" s="2" customFormat="1" ht="9.7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79"/>
      <c r="S74" s="179"/>
      <c r="T74" s="179"/>
      <c r="U74" s="180"/>
    </row>
    <row r="75" spans="1:21" s="32" customFormat="1" ht="9.75">
      <c r="A75" s="57" t="s">
        <v>1127</v>
      </c>
      <c r="B75" s="113"/>
      <c r="C75" s="113"/>
      <c r="D75" s="113"/>
      <c r="E75" s="157"/>
      <c r="F75" s="191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79"/>
      <c r="S75" s="179"/>
      <c r="T75" s="179"/>
      <c r="U75" s="180"/>
    </row>
    <row r="76" spans="1:21" s="2" customFormat="1" ht="9.75">
      <c r="A76" s="23">
        <v>720</v>
      </c>
      <c r="B76" s="23" t="s">
        <v>712</v>
      </c>
      <c r="C76" s="23" t="s">
        <v>712</v>
      </c>
      <c r="D76" s="23">
        <v>75</v>
      </c>
      <c r="E76" s="23">
        <v>112.5</v>
      </c>
      <c r="F76" s="23" t="s">
        <v>712</v>
      </c>
      <c r="G76" s="23" t="s">
        <v>712</v>
      </c>
      <c r="H76" s="23" t="s">
        <v>712</v>
      </c>
      <c r="I76" s="23" t="s">
        <v>712</v>
      </c>
      <c r="J76" s="23" t="s">
        <v>712</v>
      </c>
      <c r="K76" s="23" t="s">
        <v>712</v>
      </c>
      <c r="L76" s="23" t="s">
        <v>712</v>
      </c>
      <c r="M76" s="23" t="s">
        <v>712</v>
      </c>
      <c r="N76" s="23" t="s">
        <v>719</v>
      </c>
      <c r="O76" s="23" t="s">
        <v>719</v>
      </c>
      <c r="P76" s="23" t="s">
        <v>719</v>
      </c>
      <c r="Q76" s="23" t="s">
        <v>719</v>
      </c>
      <c r="R76" s="179">
        <v>320</v>
      </c>
      <c r="S76" s="179">
        <v>320</v>
      </c>
      <c r="T76" s="179">
        <f>SUM(C76:Q76)</f>
        <v>187.5</v>
      </c>
      <c r="U76" s="180">
        <f>SUM(A76:B76)</f>
        <v>720</v>
      </c>
    </row>
    <row r="77" spans="1:21" s="2" customFormat="1" ht="9.7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79"/>
      <c r="S77" s="179"/>
      <c r="T77" s="179"/>
      <c r="U77" s="180"/>
    </row>
    <row r="78" spans="1:21" s="32" customFormat="1" ht="9.75">
      <c r="A78" s="57" t="s">
        <v>579</v>
      </c>
      <c r="B78" s="113"/>
      <c r="C78" s="113"/>
      <c r="D78" s="113"/>
      <c r="E78" s="192"/>
      <c r="F78" s="19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79"/>
      <c r="S78" s="179"/>
      <c r="T78" s="179"/>
      <c r="U78" s="180"/>
    </row>
    <row r="79" spans="1:21" s="2" customFormat="1" ht="9.75">
      <c r="A79" s="23" t="s">
        <v>712</v>
      </c>
      <c r="B79" s="23" t="s">
        <v>712</v>
      </c>
      <c r="C79" s="23" t="s">
        <v>712</v>
      </c>
      <c r="D79" s="23">
        <v>180</v>
      </c>
      <c r="E79" s="23">
        <v>360</v>
      </c>
      <c r="F79" s="23" t="s">
        <v>712</v>
      </c>
      <c r="G79" s="23" t="s">
        <v>712</v>
      </c>
      <c r="H79" s="23">
        <v>42</v>
      </c>
      <c r="I79" s="23" t="s">
        <v>712</v>
      </c>
      <c r="J79" s="23" t="s">
        <v>712</v>
      </c>
      <c r="K79" s="23" t="s">
        <v>712</v>
      </c>
      <c r="L79" s="23">
        <v>20</v>
      </c>
      <c r="M79" s="23" t="s">
        <v>712</v>
      </c>
      <c r="N79" s="23" t="s">
        <v>719</v>
      </c>
      <c r="O79" s="23">
        <v>24</v>
      </c>
      <c r="P79" s="23">
        <v>2</v>
      </c>
      <c r="Q79" s="23">
        <v>12</v>
      </c>
      <c r="R79" s="179">
        <v>1040</v>
      </c>
      <c r="S79" s="179">
        <v>800</v>
      </c>
      <c r="T79" s="179">
        <f>SUM(C79:Q79)</f>
        <v>640</v>
      </c>
      <c r="U79" s="180">
        <f>SUM(A79:B79)</f>
        <v>0</v>
      </c>
    </row>
    <row r="80" spans="1:21" s="2" customFormat="1" ht="9.7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79"/>
      <c r="S80" s="179"/>
      <c r="T80" s="179"/>
      <c r="U80" s="180"/>
    </row>
    <row r="81" spans="1:21" s="32" customFormat="1" ht="9.75">
      <c r="A81" s="57" t="s">
        <v>6</v>
      </c>
      <c r="B81" s="113"/>
      <c r="C81" s="113"/>
      <c r="D81" s="113"/>
      <c r="E81" s="157"/>
      <c r="F81" s="191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79"/>
      <c r="S81" s="179"/>
      <c r="T81" s="179"/>
      <c r="U81" s="180"/>
    </row>
    <row r="82" spans="1:21" s="2" customFormat="1" ht="9.75">
      <c r="A82" s="23" t="s">
        <v>712</v>
      </c>
      <c r="B82" s="23" t="s">
        <v>712</v>
      </c>
      <c r="C82" s="23" t="s">
        <v>712</v>
      </c>
      <c r="D82" s="23">
        <v>180</v>
      </c>
      <c r="E82" s="23">
        <v>240</v>
      </c>
      <c r="F82" s="23" t="s">
        <v>712</v>
      </c>
      <c r="G82" s="23" t="s">
        <v>712</v>
      </c>
      <c r="H82" s="23">
        <v>104</v>
      </c>
      <c r="I82" s="23" t="s">
        <v>712</v>
      </c>
      <c r="J82" s="23" t="s">
        <v>712</v>
      </c>
      <c r="K82" s="23">
        <v>150</v>
      </c>
      <c r="L82" s="23">
        <v>100</v>
      </c>
      <c r="M82" s="23">
        <v>20</v>
      </c>
      <c r="N82" s="23" t="s">
        <v>719</v>
      </c>
      <c r="O82" s="23" t="s">
        <v>719</v>
      </c>
      <c r="P82" s="23">
        <v>8</v>
      </c>
      <c r="Q82" s="23" t="s">
        <v>719</v>
      </c>
      <c r="R82" s="179">
        <v>1040</v>
      </c>
      <c r="S82" s="179">
        <v>800</v>
      </c>
      <c r="T82" s="179">
        <f>SUM(C82:Q82)</f>
        <v>802</v>
      </c>
      <c r="U82" s="180">
        <f>SUM(A82:B82)</f>
        <v>0</v>
      </c>
    </row>
    <row r="83" spans="1:21" s="2" customFormat="1" ht="9.7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79"/>
      <c r="S83" s="179"/>
      <c r="T83" s="179"/>
      <c r="U83" s="180"/>
    </row>
    <row r="84" spans="1:21" s="32" customFormat="1" ht="9.75">
      <c r="A84" s="57" t="s">
        <v>20</v>
      </c>
      <c r="B84" s="113"/>
      <c r="C84" s="113"/>
      <c r="D84" s="113"/>
      <c r="E84" s="157"/>
      <c r="F84" s="191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81"/>
      <c r="S84" s="181"/>
      <c r="T84" s="179"/>
      <c r="U84" s="180"/>
    </row>
    <row r="85" spans="1:21" s="2" customFormat="1" ht="9.75">
      <c r="A85" s="40">
        <v>320</v>
      </c>
      <c r="B85" s="40" t="s">
        <v>712</v>
      </c>
      <c r="C85" s="40" t="s">
        <v>712</v>
      </c>
      <c r="D85" s="40">
        <v>90</v>
      </c>
      <c r="E85" s="23">
        <v>120</v>
      </c>
      <c r="F85" s="40" t="s">
        <v>712</v>
      </c>
      <c r="G85" s="23" t="s">
        <v>712</v>
      </c>
      <c r="H85" s="23">
        <v>32</v>
      </c>
      <c r="I85" s="23" t="s">
        <v>712</v>
      </c>
      <c r="J85" s="23" t="s">
        <v>712</v>
      </c>
      <c r="K85" s="23">
        <v>30</v>
      </c>
      <c r="L85" s="23" t="s">
        <v>712</v>
      </c>
      <c r="M85" s="23" t="s">
        <v>712</v>
      </c>
      <c r="N85" s="23" t="s">
        <v>719</v>
      </c>
      <c r="O85" s="23" t="s">
        <v>719</v>
      </c>
      <c r="P85" s="23" t="s">
        <v>719</v>
      </c>
      <c r="Q85" s="23">
        <v>10</v>
      </c>
      <c r="R85" s="179">
        <v>720</v>
      </c>
      <c r="S85" s="179">
        <v>480</v>
      </c>
      <c r="T85" s="179">
        <f>SUM(C85:Q85)</f>
        <v>282</v>
      </c>
      <c r="U85" s="180">
        <f>SUM(A85:B85)</f>
        <v>320</v>
      </c>
    </row>
    <row r="86" spans="1:21" s="2" customFormat="1" ht="9.75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79"/>
      <c r="S86" s="179"/>
      <c r="T86" s="179"/>
      <c r="U86" s="180"/>
    </row>
    <row r="87" spans="1:21" s="32" customFormat="1" ht="9.75">
      <c r="A87" s="57" t="s">
        <v>28</v>
      </c>
      <c r="B87" s="113"/>
      <c r="C87" s="113"/>
      <c r="D87" s="113"/>
      <c r="E87" s="157"/>
      <c r="F87" s="191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81"/>
      <c r="S87" s="181"/>
      <c r="T87" s="179"/>
      <c r="U87" s="180"/>
    </row>
    <row r="88" spans="1:21" s="2" customFormat="1" ht="9.75">
      <c r="A88" s="40" t="s">
        <v>712</v>
      </c>
      <c r="B88" s="40" t="s">
        <v>712</v>
      </c>
      <c r="C88" s="40" t="s">
        <v>712</v>
      </c>
      <c r="D88" s="40">
        <v>180</v>
      </c>
      <c r="E88" s="23">
        <v>240</v>
      </c>
      <c r="F88" s="40" t="s">
        <v>712</v>
      </c>
      <c r="G88" s="23" t="s">
        <v>712</v>
      </c>
      <c r="H88" s="23" t="s">
        <v>712</v>
      </c>
      <c r="I88" s="23" t="s">
        <v>712</v>
      </c>
      <c r="J88" s="23" t="s">
        <v>712</v>
      </c>
      <c r="K88" s="23">
        <v>320</v>
      </c>
      <c r="L88" s="23" t="s">
        <v>712</v>
      </c>
      <c r="M88" s="23">
        <v>6</v>
      </c>
      <c r="N88" s="23">
        <v>120</v>
      </c>
      <c r="O88" s="23">
        <v>20</v>
      </c>
      <c r="P88" s="23" t="s">
        <v>719</v>
      </c>
      <c r="Q88" s="23">
        <v>30</v>
      </c>
      <c r="R88" s="179">
        <v>1040</v>
      </c>
      <c r="S88" s="179">
        <v>800</v>
      </c>
      <c r="T88" s="179">
        <f>SUM(C88:Q88)</f>
        <v>916</v>
      </c>
      <c r="U88" s="180">
        <f>SUM(A88:B88)</f>
        <v>0</v>
      </c>
    </row>
    <row r="89" spans="1:21" s="2" customFormat="1" ht="9.75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79"/>
      <c r="S89" s="179"/>
      <c r="T89" s="179"/>
      <c r="U89" s="180"/>
    </row>
    <row r="90" spans="1:21" s="2" customFormat="1" ht="9.75">
      <c r="A90" s="57" t="s">
        <v>848</v>
      </c>
      <c r="B90" s="113"/>
      <c r="C90" s="113"/>
      <c r="D90" s="113"/>
      <c r="E90" s="157"/>
      <c r="F90" s="191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81"/>
      <c r="S90" s="181"/>
      <c r="T90" s="179"/>
      <c r="U90" s="180"/>
    </row>
    <row r="91" spans="1:21" s="2" customFormat="1" ht="9.75">
      <c r="A91" s="40">
        <v>720</v>
      </c>
      <c r="B91" s="40" t="s">
        <v>712</v>
      </c>
      <c r="C91" s="40" t="s">
        <v>712</v>
      </c>
      <c r="D91" s="40">
        <v>75</v>
      </c>
      <c r="E91" s="23">
        <v>115</v>
      </c>
      <c r="F91" s="40" t="s">
        <v>712</v>
      </c>
      <c r="G91" s="23" t="s">
        <v>712</v>
      </c>
      <c r="H91" s="23" t="s">
        <v>712</v>
      </c>
      <c r="I91" s="23" t="s">
        <v>712</v>
      </c>
      <c r="J91" s="23" t="s">
        <v>712</v>
      </c>
      <c r="K91" s="23" t="s">
        <v>712</v>
      </c>
      <c r="L91" s="23" t="s">
        <v>712</v>
      </c>
      <c r="M91" s="23" t="s">
        <v>712</v>
      </c>
      <c r="N91" s="23" t="s">
        <v>719</v>
      </c>
      <c r="O91" s="23" t="s">
        <v>719</v>
      </c>
      <c r="P91" s="23" t="s">
        <v>719</v>
      </c>
      <c r="Q91" s="23" t="s">
        <v>719</v>
      </c>
      <c r="R91" s="179">
        <v>320</v>
      </c>
      <c r="S91" s="179">
        <v>320</v>
      </c>
      <c r="T91" s="179">
        <f>SUM(C91:Q91)</f>
        <v>190</v>
      </c>
      <c r="U91" s="180">
        <f>SUM(A91:B91)</f>
        <v>720</v>
      </c>
    </row>
    <row r="92" spans="1:21" s="2" customFormat="1" ht="9.75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79"/>
      <c r="S92" s="179"/>
      <c r="T92" s="179"/>
      <c r="U92" s="180"/>
    </row>
    <row r="93" spans="1:21" s="2" customFormat="1" ht="9.75">
      <c r="A93" s="57" t="s">
        <v>857</v>
      </c>
      <c r="B93" s="113"/>
      <c r="C93" s="113"/>
      <c r="D93" s="113"/>
      <c r="E93" s="157"/>
      <c r="F93" s="191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81"/>
      <c r="S93" s="181"/>
      <c r="T93" s="179"/>
      <c r="U93" s="180"/>
    </row>
    <row r="94" spans="1:21" s="2" customFormat="1" ht="9.75">
      <c r="A94" s="40" t="s">
        <v>712</v>
      </c>
      <c r="B94" s="40" t="s">
        <v>712</v>
      </c>
      <c r="C94" s="40" t="s">
        <v>712</v>
      </c>
      <c r="D94" s="40">
        <v>60</v>
      </c>
      <c r="E94" s="23">
        <v>90</v>
      </c>
      <c r="F94" s="40">
        <v>60</v>
      </c>
      <c r="G94" s="23">
        <v>90</v>
      </c>
      <c r="H94" s="23" t="s">
        <v>712</v>
      </c>
      <c r="I94" s="23">
        <v>180</v>
      </c>
      <c r="J94" s="23">
        <v>360</v>
      </c>
      <c r="K94" s="23" t="s">
        <v>712</v>
      </c>
      <c r="L94" s="23">
        <v>20</v>
      </c>
      <c r="M94" s="23">
        <v>100</v>
      </c>
      <c r="N94" s="23">
        <v>90</v>
      </c>
      <c r="O94" s="23" t="s">
        <v>719</v>
      </c>
      <c r="P94" s="23" t="s">
        <v>719</v>
      </c>
      <c r="Q94" s="23" t="s">
        <v>719</v>
      </c>
      <c r="R94" s="179">
        <v>1040</v>
      </c>
      <c r="S94" s="179">
        <v>800</v>
      </c>
      <c r="T94" s="179">
        <f>SUM(C94:Q94)</f>
        <v>1050</v>
      </c>
      <c r="U94" s="180">
        <f>SUM(A94:B94)</f>
        <v>0</v>
      </c>
    </row>
    <row r="95" spans="1:21" s="2" customFormat="1" ht="9.7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79"/>
      <c r="S95" s="179"/>
      <c r="T95" s="179"/>
      <c r="U95" s="180"/>
    </row>
    <row r="96" spans="1:21" s="2" customFormat="1" ht="9.75">
      <c r="A96" s="57" t="s">
        <v>582</v>
      </c>
      <c r="B96" s="113"/>
      <c r="C96" s="113"/>
      <c r="D96" s="113"/>
      <c r="E96" s="157"/>
      <c r="F96" s="191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81"/>
      <c r="S96" s="181"/>
      <c r="T96" s="179"/>
      <c r="U96" s="180"/>
    </row>
    <row r="97" spans="1:21" s="2" customFormat="1" ht="9.75">
      <c r="A97" s="40" t="s">
        <v>712</v>
      </c>
      <c r="B97" s="40" t="s">
        <v>712</v>
      </c>
      <c r="C97" s="40" t="s">
        <v>712</v>
      </c>
      <c r="D97" s="40">
        <v>60</v>
      </c>
      <c r="E97" s="23">
        <v>90</v>
      </c>
      <c r="F97" s="40">
        <v>60</v>
      </c>
      <c r="G97" s="23">
        <v>90</v>
      </c>
      <c r="H97" s="23" t="s">
        <v>712</v>
      </c>
      <c r="I97" s="23">
        <v>170</v>
      </c>
      <c r="J97" s="23">
        <v>300</v>
      </c>
      <c r="K97" s="23" t="s">
        <v>712</v>
      </c>
      <c r="L97" s="23" t="s">
        <v>712</v>
      </c>
      <c r="M97" s="23">
        <v>22</v>
      </c>
      <c r="N97" s="23">
        <v>200</v>
      </c>
      <c r="O97" s="23" t="s">
        <v>719</v>
      </c>
      <c r="P97" s="23" t="s">
        <v>719</v>
      </c>
      <c r="Q97" s="23" t="s">
        <v>719</v>
      </c>
      <c r="R97" s="179">
        <v>1040</v>
      </c>
      <c r="S97" s="179">
        <v>800</v>
      </c>
      <c r="T97" s="179">
        <f>SUM(C97:Q97)</f>
        <v>992</v>
      </c>
      <c r="U97" s="180">
        <f>SUM(A97:B97)</f>
        <v>0</v>
      </c>
    </row>
    <row r="98" spans="1:21" s="2" customFormat="1" ht="9.75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79"/>
      <c r="S98" s="179"/>
      <c r="T98" s="179"/>
      <c r="U98" s="180"/>
    </row>
    <row r="99" spans="1:21" s="2" customFormat="1" ht="9.75">
      <c r="A99" s="57" t="s">
        <v>585</v>
      </c>
      <c r="B99" s="113"/>
      <c r="C99" s="113"/>
      <c r="D99" s="113"/>
      <c r="E99" s="157"/>
      <c r="F99" s="191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81"/>
      <c r="S99" s="181"/>
      <c r="T99" s="179"/>
      <c r="U99" s="180"/>
    </row>
    <row r="100" spans="1:21" s="2" customFormat="1" ht="9.75">
      <c r="A100" s="40" t="s">
        <v>712</v>
      </c>
      <c r="B100" s="40" t="s">
        <v>712</v>
      </c>
      <c r="C100" s="40" t="s">
        <v>712</v>
      </c>
      <c r="D100" s="40">
        <v>180</v>
      </c>
      <c r="E100" s="23">
        <v>360</v>
      </c>
      <c r="F100" s="40" t="s">
        <v>712</v>
      </c>
      <c r="G100" s="23" t="s">
        <v>712</v>
      </c>
      <c r="H100" s="23">
        <v>40</v>
      </c>
      <c r="I100" s="23" t="s">
        <v>712</v>
      </c>
      <c r="J100" s="23" t="s">
        <v>712</v>
      </c>
      <c r="K100" s="23" t="s">
        <v>712</v>
      </c>
      <c r="L100" s="23">
        <v>180</v>
      </c>
      <c r="M100" s="23" t="s">
        <v>712</v>
      </c>
      <c r="N100" s="23" t="s">
        <v>719</v>
      </c>
      <c r="O100" s="23" t="s">
        <v>719</v>
      </c>
      <c r="P100" s="23">
        <v>20</v>
      </c>
      <c r="Q100" s="23">
        <v>52</v>
      </c>
      <c r="R100" s="179">
        <v>1040</v>
      </c>
      <c r="S100" s="179">
        <v>800</v>
      </c>
      <c r="T100" s="179">
        <f>SUM(C100:Q100)</f>
        <v>832</v>
      </c>
      <c r="U100" s="180">
        <f>SUM(A100:B100)</f>
        <v>0</v>
      </c>
    </row>
    <row r="101" spans="1:21" s="2" customFormat="1" ht="9.75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79"/>
      <c r="S101" s="179"/>
      <c r="T101" s="179"/>
      <c r="U101" s="180"/>
    </row>
    <row r="102" spans="1:21" s="2" customFormat="1" ht="9.75">
      <c r="A102" s="57" t="s">
        <v>587</v>
      </c>
      <c r="B102" s="113"/>
      <c r="C102" s="113"/>
      <c r="D102" s="113"/>
      <c r="E102" s="157"/>
      <c r="F102" s="191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81"/>
      <c r="S102" s="181"/>
      <c r="T102" s="179"/>
      <c r="U102" s="180"/>
    </row>
    <row r="103" spans="1:21" s="2" customFormat="1" ht="9.75">
      <c r="A103" s="40" t="s">
        <v>712</v>
      </c>
      <c r="B103" s="40" t="s">
        <v>712</v>
      </c>
      <c r="C103" s="40" t="s">
        <v>712</v>
      </c>
      <c r="D103" s="40">
        <v>180</v>
      </c>
      <c r="E103" s="23">
        <v>270</v>
      </c>
      <c r="F103" s="40" t="s">
        <v>712</v>
      </c>
      <c r="G103" s="23" t="s">
        <v>712</v>
      </c>
      <c r="H103" s="23">
        <v>110</v>
      </c>
      <c r="I103" s="23">
        <v>140</v>
      </c>
      <c r="J103" s="23" t="s">
        <v>712</v>
      </c>
      <c r="K103" s="23" t="s">
        <v>712</v>
      </c>
      <c r="L103" s="23">
        <v>48</v>
      </c>
      <c r="M103" s="23">
        <v>8</v>
      </c>
      <c r="N103" s="23" t="s">
        <v>719</v>
      </c>
      <c r="O103" s="23">
        <v>142</v>
      </c>
      <c r="P103" s="23">
        <v>10</v>
      </c>
      <c r="Q103" s="23">
        <v>60</v>
      </c>
      <c r="R103" s="179">
        <v>1040</v>
      </c>
      <c r="S103" s="179">
        <v>800</v>
      </c>
      <c r="T103" s="179">
        <f>SUM(C103:Q103)</f>
        <v>968</v>
      </c>
      <c r="U103" s="180">
        <f>SUM(A103:B103)</f>
        <v>0</v>
      </c>
    </row>
    <row r="104" spans="1:21" s="2" customFormat="1" ht="9.75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79"/>
      <c r="S104" s="179"/>
      <c r="T104" s="179"/>
      <c r="U104" s="180"/>
    </row>
    <row r="105" spans="1:21" s="2" customFormat="1" ht="9.75">
      <c r="A105" s="57" t="s">
        <v>51</v>
      </c>
      <c r="B105" s="113"/>
      <c r="C105" s="113"/>
      <c r="D105" s="113"/>
      <c r="E105" s="157"/>
      <c r="F105" s="191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81"/>
      <c r="S105" s="181"/>
      <c r="T105" s="179"/>
      <c r="U105" s="180"/>
    </row>
    <row r="106" spans="1:21" s="2" customFormat="1" ht="9.75">
      <c r="A106" s="40" t="s">
        <v>712</v>
      </c>
      <c r="B106" s="40" t="s">
        <v>712</v>
      </c>
      <c r="C106" s="40" t="s">
        <v>712</v>
      </c>
      <c r="D106" s="40">
        <v>60</v>
      </c>
      <c r="E106" s="23">
        <v>60</v>
      </c>
      <c r="F106" s="40">
        <v>60</v>
      </c>
      <c r="G106" s="23">
        <v>60</v>
      </c>
      <c r="H106" s="23">
        <v>80</v>
      </c>
      <c r="I106" s="23">
        <v>75</v>
      </c>
      <c r="J106" s="23">
        <v>230</v>
      </c>
      <c r="K106" s="23" t="s">
        <v>712</v>
      </c>
      <c r="L106" s="23" t="s">
        <v>712</v>
      </c>
      <c r="M106" s="23">
        <v>80</v>
      </c>
      <c r="N106" s="23" t="s">
        <v>719</v>
      </c>
      <c r="O106" s="23">
        <v>120</v>
      </c>
      <c r="P106" s="23">
        <v>9</v>
      </c>
      <c r="Q106" s="23" t="s">
        <v>719</v>
      </c>
      <c r="R106" s="179">
        <v>1040</v>
      </c>
      <c r="S106" s="179">
        <v>800</v>
      </c>
      <c r="T106" s="179">
        <f>SUM(C106:Q106)</f>
        <v>834</v>
      </c>
      <c r="U106" s="180">
        <f>SUM(A106:B106)</f>
        <v>0</v>
      </c>
    </row>
    <row r="107" spans="1:21" s="2" customFormat="1" ht="9.75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79"/>
      <c r="S107" s="179"/>
      <c r="T107" s="179"/>
      <c r="U107" s="180"/>
    </row>
    <row r="108" spans="1:21" s="32" customFormat="1" ht="9.75">
      <c r="A108" s="57" t="s">
        <v>359</v>
      </c>
      <c r="B108" s="113"/>
      <c r="C108" s="113"/>
      <c r="D108" s="113"/>
      <c r="E108" s="157"/>
      <c r="F108" s="191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79"/>
      <c r="S108" s="179"/>
      <c r="T108" s="179"/>
      <c r="U108" s="180"/>
    </row>
    <row r="109" spans="1:21" s="2" customFormat="1" ht="9.75">
      <c r="A109" s="23" t="s">
        <v>712</v>
      </c>
      <c r="B109" s="23" t="s">
        <v>712</v>
      </c>
      <c r="C109" s="23" t="s">
        <v>712</v>
      </c>
      <c r="D109" s="23">
        <v>180</v>
      </c>
      <c r="E109" s="23">
        <v>270</v>
      </c>
      <c r="F109" s="23" t="s">
        <v>712</v>
      </c>
      <c r="G109" s="23" t="s">
        <v>712</v>
      </c>
      <c r="H109" s="23" t="s">
        <v>712</v>
      </c>
      <c r="I109" s="23" t="s">
        <v>712</v>
      </c>
      <c r="J109" s="23" t="s">
        <v>712</v>
      </c>
      <c r="K109" s="23" t="s">
        <v>712</v>
      </c>
      <c r="L109" s="23" t="s">
        <v>712</v>
      </c>
      <c r="M109" s="23" t="s">
        <v>712</v>
      </c>
      <c r="N109" s="23" t="s">
        <v>719</v>
      </c>
      <c r="O109" s="23" t="s">
        <v>719</v>
      </c>
      <c r="P109" s="23" t="s">
        <v>719</v>
      </c>
      <c r="Q109" s="23" t="s">
        <v>719</v>
      </c>
      <c r="R109" s="179">
        <v>1040</v>
      </c>
      <c r="S109" s="179">
        <v>800</v>
      </c>
      <c r="T109" s="179">
        <f>SUM(C109:Q109)</f>
        <v>450</v>
      </c>
      <c r="U109" s="180">
        <f>SUM(A109:B109)</f>
        <v>0</v>
      </c>
    </row>
    <row r="110" spans="1:21" s="2" customFormat="1" ht="9.75">
      <c r="A110" s="159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79"/>
      <c r="S110" s="179"/>
      <c r="T110" s="179"/>
      <c r="U110" s="180"/>
    </row>
    <row r="111" spans="1:21" s="32" customFormat="1" ht="9.75">
      <c r="A111" s="57" t="s">
        <v>366</v>
      </c>
      <c r="B111" s="113"/>
      <c r="C111" s="113"/>
      <c r="D111" s="113"/>
      <c r="E111" s="157"/>
      <c r="F111" s="191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79"/>
      <c r="S111" s="179"/>
      <c r="T111" s="179"/>
      <c r="U111" s="180"/>
    </row>
    <row r="112" spans="1:21" s="2" customFormat="1" ht="9.75">
      <c r="A112" s="23" t="s">
        <v>712</v>
      </c>
      <c r="B112" s="23" t="s">
        <v>712</v>
      </c>
      <c r="C112" s="23" t="s">
        <v>712</v>
      </c>
      <c r="D112" s="23">
        <v>180</v>
      </c>
      <c r="E112" s="23">
        <v>240</v>
      </c>
      <c r="F112" s="23" t="s">
        <v>712</v>
      </c>
      <c r="G112" s="23" t="s">
        <v>712</v>
      </c>
      <c r="H112" s="23" t="s">
        <v>712</v>
      </c>
      <c r="I112" s="23" t="s">
        <v>712</v>
      </c>
      <c r="J112" s="23" t="s">
        <v>712</v>
      </c>
      <c r="K112" s="23" t="s">
        <v>712</v>
      </c>
      <c r="L112" s="23" t="s">
        <v>712</v>
      </c>
      <c r="M112" s="23" t="s">
        <v>712</v>
      </c>
      <c r="N112" s="23" t="s">
        <v>719</v>
      </c>
      <c r="O112" s="23" t="s">
        <v>719</v>
      </c>
      <c r="P112" s="23" t="s">
        <v>719</v>
      </c>
      <c r="Q112" s="23" t="s">
        <v>719</v>
      </c>
      <c r="R112" s="179">
        <v>1040</v>
      </c>
      <c r="S112" s="179">
        <v>800</v>
      </c>
      <c r="T112" s="179">
        <f>SUM(C112:Q112)</f>
        <v>420</v>
      </c>
      <c r="U112" s="180">
        <f>SUM(A112:B112)</f>
        <v>0</v>
      </c>
    </row>
    <row r="113" spans="1:21" s="2" customFormat="1" ht="9.75">
      <c r="A113" s="159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79"/>
      <c r="S113" s="179"/>
      <c r="T113" s="179"/>
      <c r="U113" s="180"/>
    </row>
    <row r="114" spans="1:21" s="32" customFormat="1" ht="9.75">
      <c r="A114" s="57" t="s">
        <v>590</v>
      </c>
      <c r="B114" s="113"/>
      <c r="C114" s="113"/>
      <c r="D114" s="113"/>
      <c r="E114" s="157"/>
      <c r="F114" s="191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81"/>
      <c r="S114" s="181"/>
      <c r="T114" s="179"/>
      <c r="U114" s="180"/>
    </row>
    <row r="115" spans="1:21" s="2" customFormat="1" ht="9.75">
      <c r="A115" s="23" t="s">
        <v>712</v>
      </c>
      <c r="B115" s="23" t="s">
        <v>712</v>
      </c>
      <c r="C115" s="23" t="s">
        <v>712</v>
      </c>
      <c r="D115" s="23">
        <v>210</v>
      </c>
      <c r="E115" s="23">
        <v>315</v>
      </c>
      <c r="F115" s="23" t="s">
        <v>712</v>
      </c>
      <c r="G115" s="23" t="s">
        <v>712</v>
      </c>
      <c r="H115" s="23" t="s">
        <v>712</v>
      </c>
      <c r="I115" s="23" t="s">
        <v>712</v>
      </c>
      <c r="J115" s="23" t="s">
        <v>712</v>
      </c>
      <c r="K115" s="23" t="s">
        <v>712</v>
      </c>
      <c r="L115" s="23" t="s">
        <v>712</v>
      </c>
      <c r="M115" s="23" t="s">
        <v>712</v>
      </c>
      <c r="N115" s="23" t="s">
        <v>719</v>
      </c>
      <c r="O115" s="23" t="s">
        <v>719</v>
      </c>
      <c r="P115" s="23" t="s">
        <v>719</v>
      </c>
      <c r="Q115" s="23" t="s">
        <v>719</v>
      </c>
      <c r="R115" s="179">
        <v>1040</v>
      </c>
      <c r="S115" s="179">
        <v>800</v>
      </c>
      <c r="T115" s="179">
        <f>SUM(C115:Q115)</f>
        <v>525</v>
      </c>
      <c r="U115" s="180">
        <f>SUM(A115:B115)</f>
        <v>0</v>
      </c>
    </row>
    <row r="116" spans="1:21" s="2" customFormat="1" ht="9.75">
      <c r="A116" s="159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79"/>
      <c r="S116" s="179"/>
      <c r="T116" s="179"/>
      <c r="U116" s="180"/>
    </row>
    <row r="117" spans="18:20" ht="12.75">
      <c r="R117" s="181"/>
      <c r="S117" s="181"/>
      <c r="T117" s="181"/>
    </row>
    <row r="118" spans="18:20" ht="12.75">
      <c r="R118" s="179"/>
      <c r="S118" s="179"/>
      <c r="T118" s="179"/>
    </row>
    <row r="119" spans="18:20" ht="12.75">
      <c r="R119" s="179"/>
      <c r="S119" s="179"/>
      <c r="T119" s="179"/>
    </row>
    <row r="120" spans="18:20" ht="12.75">
      <c r="R120" s="181"/>
      <c r="S120" s="181"/>
      <c r="T120" s="181"/>
    </row>
    <row r="121" spans="18:20" ht="12.75">
      <c r="R121" s="179"/>
      <c r="S121" s="179"/>
      <c r="T121" s="179"/>
    </row>
    <row r="122" spans="18:20" ht="12.75">
      <c r="R122" s="179"/>
      <c r="S122" s="179"/>
      <c r="T122" s="179"/>
    </row>
    <row r="123" spans="18:20" ht="12.75">
      <c r="R123" s="181"/>
      <c r="S123" s="181"/>
      <c r="T123" s="181"/>
    </row>
    <row r="124" spans="18:20" ht="12.75">
      <c r="R124" s="179"/>
      <c r="S124" s="179"/>
      <c r="T124" s="179"/>
    </row>
    <row r="125" spans="18:20" ht="12.75">
      <c r="R125" s="179"/>
      <c r="S125" s="179"/>
      <c r="T125" s="179"/>
    </row>
    <row r="126" spans="18:20" ht="12.75">
      <c r="R126" s="179"/>
      <c r="S126" s="179"/>
      <c r="T126" s="179"/>
    </row>
    <row r="127" spans="18:20" ht="12.75">
      <c r="R127" s="179"/>
      <c r="S127" s="179"/>
      <c r="T127" s="179"/>
    </row>
    <row r="128" spans="18:20" ht="12.75">
      <c r="R128" s="179"/>
      <c r="S128" s="179"/>
      <c r="T128" s="179"/>
    </row>
    <row r="129" spans="18:20" ht="12.75">
      <c r="R129" s="179"/>
      <c r="S129" s="179"/>
      <c r="T129" s="179"/>
    </row>
    <row r="130" spans="18:20" ht="12.75">
      <c r="R130" s="179"/>
      <c r="S130" s="179"/>
      <c r="T130" s="179"/>
    </row>
    <row r="131" spans="18:20" ht="12.75">
      <c r="R131" s="179"/>
      <c r="S131" s="179"/>
      <c r="T131" s="179"/>
    </row>
    <row r="132" spans="18:20" ht="12.75">
      <c r="R132" s="179"/>
      <c r="S132" s="179"/>
      <c r="T132" s="179"/>
    </row>
    <row r="133" spans="18:20" ht="12.75">
      <c r="R133" s="179"/>
      <c r="S133" s="179"/>
      <c r="T133" s="179"/>
    </row>
  </sheetData>
  <sheetProtection password="CEFE" sheet="1"/>
  <mergeCells count="7">
    <mergeCell ref="A4:Q5"/>
    <mergeCell ref="A1:Q1"/>
    <mergeCell ref="N3:O3"/>
    <mergeCell ref="P3:Q3"/>
    <mergeCell ref="G3:M3"/>
    <mergeCell ref="A2:Q2"/>
    <mergeCell ref="A3:F3"/>
  </mergeCells>
  <printOptions/>
  <pageMargins left="1.5748031496062993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23">
      <selection activeCell="A37" sqref="A37:IV334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3" width="6.7109375" style="0" customWidth="1"/>
    <col min="4" max="4" width="7.140625" style="0" customWidth="1"/>
    <col min="5" max="5" width="19.00390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1"/>
    </row>
    <row r="2" spans="1:17" ht="13.5" thickBo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</row>
    <row r="3" spans="1:17" ht="13.5" thickBot="1">
      <c r="A3" s="413" t="s">
        <v>632</v>
      </c>
      <c r="B3" s="414"/>
      <c r="C3" s="414"/>
      <c r="D3" s="414"/>
      <c r="E3" s="415"/>
      <c r="F3" s="499"/>
      <c r="G3" s="408"/>
      <c r="H3" s="408"/>
      <c r="I3" s="408"/>
      <c r="J3" s="408"/>
      <c r="K3" s="408"/>
      <c r="L3" s="408"/>
      <c r="M3" s="408"/>
      <c r="N3" s="500"/>
      <c r="O3" s="409" t="s">
        <v>483</v>
      </c>
      <c r="P3" s="410"/>
      <c r="Q3" s="55" t="s">
        <v>707</v>
      </c>
    </row>
    <row r="4" spans="1:17" s="1" customFormat="1" ht="12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</row>
    <row r="5" spans="1:17" s="7" customFormat="1" ht="12.75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</row>
    <row r="6" spans="1:19" s="37" customFormat="1" ht="13.5" customHeight="1">
      <c r="A6" s="401" t="s">
        <v>976</v>
      </c>
      <c r="B6" s="497"/>
      <c r="C6" s="497"/>
      <c r="D6" s="497"/>
      <c r="E6" s="498"/>
      <c r="F6" s="422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36"/>
      <c r="S6" s="36"/>
    </row>
    <row r="7" spans="1:17" s="2" customFormat="1" ht="13.5" customHeight="1">
      <c r="A7" s="461" t="s">
        <v>554</v>
      </c>
      <c r="B7" s="462"/>
      <c r="C7" s="423" t="s">
        <v>720</v>
      </c>
      <c r="D7" s="423"/>
      <c r="E7" s="423"/>
      <c r="F7" s="423"/>
      <c r="G7" s="423"/>
      <c r="H7" s="423"/>
      <c r="I7" s="423"/>
      <c r="J7" s="423"/>
      <c r="K7" s="492"/>
      <c r="L7" s="104" t="s">
        <v>477</v>
      </c>
      <c r="M7" s="493" t="s">
        <v>712</v>
      </c>
      <c r="N7" s="494"/>
      <c r="O7" s="104" t="s">
        <v>478</v>
      </c>
      <c r="P7" s="495" t="s">
        <v>712</v>
      </c>
      <c r="Q7" s="496"/>
    </row>
    <row r="8" spans="1:17" s="2" customFormat="1" ht="13.5" customHeight="1">
      <c r="A8" s="461" t="s">
        <v>633</v>
      </c>
      <c r="B8" s="462"/>
      <c r="C8" s="423" t="s">
        <v>721</v>
      </c>
      <c r="D8" s="423"/>
      <c r="E8" s="423"/>
      <c r="F8" s="423"/>
      <c r="G8" s="423"/>
      <c r="H8" s="423"/>
      <c r="I8" s="423"/>
      <c r="J8" s="423"/>
      <c r="K8" s="492"/>
      <c r="L8" s="113" t="s">
        <v>435</v>
      </c>
      <c r="M8" s="423" t="s">
        <v>723</v>
      </c>
      <c r="N8" s="423"/>
      <c r="O8" s="423"/>
      <c r="P8" s="423"/>
      <c r="Q8" s="492"/>
    </row>
    <row r="9" spans="1:17" ht="12.75">
      <c r="A9" s="491"/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</row>
    <row r="10" spans="1:17" s="2" customFormat="1" ht="13.5" customHeight="1">
      <c r="A10" s="461" t="s">
        <v>554</v>
      </c>
      <c r="B10" s="462"/>
      <c r="C10" s="423" t="s">
        <v>720</v>
      </c>
      <c r="D10" s="423"/>
      <c r="E10" s="423"/>
      <c r="F10" s="423"/>
      <c r="G10" s="423"/>
      <c r="H10" s="423"/>
      <c r="I10" s="423"/>
      <c r="J10" s="423"/>
      <c r="K10" s="492"/>
      <c r="L10" s="104" t="s">
        <v>477</v>
      </c>
      <c r="M10" s="493" t="s">
        <v>712</v>
      </c>
      <c r="N10" s="494"/>
      <c r="O10" s="104" t="s">
        <v>478</v>
      </c>
      <c r="P10" s="495" t="s">
        <v>712</v>
      </c>
      <c r="Q10" s="496"/>
    </row>
    <row r="11" spans="1:17" s="2" customFormat="1" ht="13.5" customHeight="1">
      <c r="A11" s="461" t="s">
        <v>633</v>
      </c>
      <c r="B11" s="462"/>
      <c r="C11" s="423" t="s">
        <v>722</v>
      </c>
      <c r="D11" s="423"/>
      <c r="E11" s="423"/>
      <c r="F11" s="423"/>
      <c r="G11" s="423"/>
      <c r="H11" s="423"/>
      <c r="I11" s="423"/>
      <c r="J11" s="423"/>
      <c r="K11" s="492"/>
      <c r="L11" s="113" t="s">
        <v>435</v>
      </c>
      <c r="M11" s="423" t="s">
        <v>723</v>
      </c>
      <c r="N11" s="423"/>
      <c r="O11" s="423"/>
      <c r="P11" s="423"/>
      <c r="Q11" s="492"/>
    </row>
    <row r="12" spans="1:17" ht="12.75">
      <c r="A12" s="491"/>
      <c r="B12" s="491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</row>
    <row r="13" spans="1:19" s="37" customFormat="1" ht="13.5" customHeight="1">
      <c r="A13" s="401" t="s">
        <v>563</v>
      </c>
      <c r="B13" s="402"/>
      <c r="C13" s="402"/>
      <c r="D13" s="402"/>
      <c r="E13" s="406"/>
      <c r="F13" s="422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36"/>
      <c r="S13" s="36"/>
    </row>
    <row r="14" spans="1:17" s="2" customFormat="1" ht="13.5" customHeight="1">
      <c r="A14" s="461" t="s">
        <v>554</v>
      </c>
      <c r="B14" s="462"/>
      <c r="C14" s="423" t="s">
        <v>720</v>
      </c>
      <c r="D14" s="423"/>
      <c r="E14" s="423"/>
      <c r="F14" s="423"/>
      <c r="G14" s="423"/>
      <c r="H14" s="423"/>
      <c r="I14" s="423"/>
      <c r="J14" s="423"/>
      <c r="K14" s="492"/>
      <c r="L14" s="104" t="s">
        <v>477</v>
      </c>
      <c r="M14" s="493" t="s">
        <v>712</v>
      </c>
      <c r="N14" s="494"/>
      <c r="O14" s="104" t="s">
        <v>478</v>
      </c>
      <c r="P14" s="495" t="s">
        <v>712</v>
      </c>
      <c r="Q14" s="496"/>
    </row>
    <row r="15" spans="1:17" s="2" customFormat="1" ht="13.5" customHeight="1">
      <c r="A15" s="461" t="s">
        <v>633</v>
      </c>
      <c r="B15" s="462"/>
      <c r="C15" s="423" t="s">
        <v>847</v>
      </c>
      <c r="D15" s="423"/>
      <c r="E15" s="423"/>
      <c r="F15" s="423"/>
      <c r="G15" s="423"/>
      <c r="H15" s="423"/>
      <c r="I15" s="423"/>
      <c r="J15" s="423"/>
      <c r="K15" s="492"/>
      <c r="L15" s="113" t="s">
        <v>435</v>
      </c>
      <c r="M15" s="423" t="s">
        <v>723</v>
      </c>
      <c r="N15" s="423"/>
      <c r="O15" s="423"/>
      <c r="P15" s="423"/>
      <c r="Q15" s="492"/>
    </row>
    <row r="16" spans="1:17" ht="12.75">
      <c r="A16" s="491"/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</row>
    <row r="17" spans="1:19" s="37" customFormat="1" ht="13.5" customHeight="1">
      <c r="A17" s="401" t="s">
        <v>565</v>
      </c>
      <c r="B17" s="402"/>
      <c r="C17" s="402"/>
      <c r="D17" s="402"/>
      <c r="E17" s="406"/>
      <c r="F17" s="422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36"/>
      <c r="S17" s="36"/>
    </row>
    <row r="18" spans="1:17" s="2" customFormat="1" ht="13.5" customHeight="1">
      <c r="A18" s="461" t="s">
        <v>554</v>
      </c>
      <c r="B18" s="462"/>
      <c r="C18" s="423" t="s">
        <v>911</v>
      </c>
      <c r="D18" s="423"/>
      <c r="E18" s="423"/>
      <c r="F18" s="423"/>
      <c r="G18" s="423"/>
      <c r="H18" s="423"/>
      <c r="I18" s="423"/>
      <c r="J18" s="423"/>
      <c r="K18" s="492"/>
      <c r="L18" s="104" t="s">
        <v>477</v>
      </c>
      <c r="M18" s="493">
        <v>41575</v>
      </c>
      <c r="N18" s="494"/>
      <c r="O18" s="104" t="s">
        <v>478</v>
      </c>
      <c r="P18" s="495">
        <v>41756</v>
      </c>
      <c r="Q18" s="496"/>
    </row>
    <row r="19" spans="1:17" s="2" customFormat="1" ht="13.5" customHeight="1">
      <c r="A19" s="461" t="s">
        <v>633</v>
      </c>
      <c r="B19" s="462"/>
      <c r="C19" s="423" t="s">
        <v>912</v>
      </c>
      <c r="D19" s="423"/>
      <c r="E19" s="423"/>
      <c r="F19" s="423"/>
      <c r="G19" s="423"/>
      <c r="H19" s="423"/>
      <c r="I19" s="423"/>
      <c r="J19" s="423"/>
      <c r="K19" s="492"/>
      <c r="L19" s="113" t="s">
        <v>435</v>
      </c>
      <c r="M19" s="423" t="s">
        <v>850</v>
      </c>
      <c r="N19" s="423"/>
      <c r="O19" s="423"/>
      <c r="P19" s="423"/>
      <c r="Q19" s="492"/>
    </row>
    <row r="20" spans="1:17" ht="12.75">
      <c r="A20" s="491"/>
      <c r="B20" s="491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</row>
    <row r="21" spans="1:19" s="37" customFormat="1" ht="13.5" customHeight="1">
      <c r="A21" s="401" t="s">
        <v>915</v>
      </c>
      <c r="B21" s="402"/>
      <c r="C21" s="402"/>
      <c r="D21" s="402"/>
      <c r="E21" s="406"/>
      <c r="F21" s="422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36"/>
      <c r="S21" s="36"/>
    </row>
    <row r="22" spans="1:17" s="2" customFormat="1" ht="13.5" customHeight="1">
      <c r="A22" s="461" t="s">
        <v>554</v>
      </c>
      <c r="B22" s="462"/>
      <c r="C22" s="423" t="s">
        <v>866</v>
      </c>
      <c r="D22" s="423"/>
      <c r="E22" s="423"/>
      <c r="F22" s="423"/>
      <c r="G22" s="423"/>
      <c r="H22" s="423"/>
      <c r="I22" s="423"/>
      <c r="J22" s="423"/>
      <c r="K22" s="492"/>
      <c r="L22" s="104" t="s">
        <v>477</v>
      </c>
      <c r="M22" s="493" t="s">
        <v>712</v>
      </c>
      <c r="N22" s="494"/>
      <c r="O22" s="104" t="s">
        <v>478</v>
      </c>
      <c r="P22" s="495" t="s">
        <v>712</v>
      </c>
      <c r="Q22" s="496"/>
    </row>
    <row r="23" spans="1:17" s="2" customFormat="1" ht="13.5" customHeight="1">
      <c r="A23" s="461" t="s">
        <v>633</v>
      </c>
      <c r="B23" s="462"/>
      <c r="C23" s="423" t="s">
        <v>712</v>
      </c>
      <c r="D23" s="423"/>
      <c r="E23" s="423"/>
      <c r="F23" s="423"/>
      <c r="G23" s="423"/>
      <c r="H23" s="423"/>
      <c r="I23" s="423"/>
      <c r="J23" s="423"/>
      <c r="K23" s="492"/>
      <c r="L23" s="113" t="s">
        <v>435</v>
      </c>
      <c r="M23" s="423" t="s">
        <v>723</v>
      </c>
      <c r="N23" s="423"/>
      <c r="O23" s="423"/>
      <c r="P23" s="423"/>
      <c r="Q23" s="492"/>
    </row>
    <row r="24" spans="1:17" ht="12.75">
      <c r="A24" s="491"/>
      <c r="B24" s="491"/>
      <c r="C24" s="491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</row>
    <row r="25" spans="1:19" s="37" customFormat="1" ht="13.5" customHeight="1">
      <c r="A25" s="401" t="s">
        <v>959</v>
      </c>
      <c r="B25" s="402"/>
      <c r="C25" s="402"/>
      <c r="D25" s="402"/>
      <c r="E25" s="406"/>
      <c r="F25" s="422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36"/>
      <c r="S25" s="36"/>
    </row>
    <row r="26" spans="1:17" s="2" customFormat="1" ht="13.5" customHeight="1">
      <c r="A26" s="461" t="s">
        <v>554</v>
      </c>
      <c r="B26" s="462"/>
      <c r="C26" s="423" t="s">
        <v>1046</v>
      </c>
      <c r="D26" s="423"/>
      <c r="E26" s="423"/>
      <c r="F26" s="423"/>
      <c r="G26" s="423"/>
      <c r="H26" s="423"/>
      <c r="I26" s="423"/>
      <c r="J26" s="423"/>
      <c r="K26" s="492"/>
      <c r="L26" s="104" t="s">
        <v>477</v>
      </c>
      <c r="M26" s="493" t="s">
        <v>712</v>
      </c>
      <c r="N26" s="494"/>
      <c r="O26" s="104" t="s">
        <v>478</v>
      </c>
      <c r="P26" s="495" t="s">
        <v>712</v>
      </c>
      <c r="Q26" s="496"/>
    </row>
    <row r="27" spans="1:17" s="2" customFormat="1" ht="13.5" customHeight="1">
      <c r="A27" s="461" t="s">
        <v>633</v>
      </c>
      <c r="B27" s="462"/>
      <c r="C27" s="423" t="s">
        <v>1047</v>
      </c>
      <c r="D27" s="423"/>
      <c r="E27" s="423"/>
      <c r="F27" s="423"/>
      <c r="G27" s="423"/>
      <c r="H27" s="423"/>
      <c r="I27" s="423"/>
      <c r="J27" s="423"/>
      <c r="K27" s="492"/>
      <c r="L27" s="113" t="s">
        <v>435</v>
      </c>
      <c r="M27" s="423" t="s">
        <v>723</v>
      </c>
      <c r="N27" s="423"/>
      <c r="O27" s="423"/>
      <c r="P27" s="423"/>
      <c r="Q27" s="492"/>
    </row>
    <row r="28" spans="1:17" ht="12.75">
      <c r="A28" s="491"/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</row>
    <row r="29" spans="1:19" s="37" customFormat="1" ht="13.5" customHeight="1">
      <c r="A29" s="401" t="s">
        <v>1104</v>
      </c>
      <c r="B29" s="402"/>
      <c r="C29" s="402"/>
      <c r="D29" s="402"/>
      <c r="E29" s="406"/>
      <c r="F29" s="422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36"/>
      <c r="S29" s="36"/>
    </row>
    <row r="30" spans="1:17" s="2" customFormat="1" ht="13.5" customHeight="1">
      <c r="A30" s="461" t="s">
        <v>554</v>
      </c>
      <c r="B30" s="462"/>
      <c r="C30" s="423" t="s">
        <v>888</v>
      </c>
      <c r="D30" s="423"/>
      <c r="E30" s="423"/>
      <c r="F30" s="423"/>
      <c r="G30" s="423"/>
      <c r="H30" s="423"/>
      <c r="I30" s="423"/>
      <c r="J30" s="423"/>
      <c r="K30" s="492"/>
      <c r="L30" s="104" t="s">
        <v>477</v>
      </c>
      <c r="M30" s="493">
        <v>41508</v>
      </c>
      <c r="N30" s="494"/>
      <c r="O30" s="104" t="s">
        <v>478</v>
      </c>
      <c r="P30" s="495" t="s">
        <v>712</v>
      </c>
      <c r="Q30" s="496"/>
    </row>
    <row r="31" spans="1:17" s="2" customFormat="1" ht="13.5" customHeight="1">
      <c r="A31" s="461" t="s">
        <v>633</v>
      </c>
      <c r="B31" s="462"/>
      <c r="C31" s="423" t="s">
        <v>1047</v>
      </c>
      <c r="D31" s="423"/>
      <c r="E31" s="423"/>
      <c r="F31" s="423"/>
      <c r="G31" s="423"/>
      <c r="H31" s="423"/>
      <c r="I31" s="423"/>
      <c r="J31" s="423"/>
      <c r="K31" s="492"/>
      <c r="L31" s="113" t="s">
        <v>435</v>
      </c>
      <c r="M31" s="423" t="s">
        <v>723</v>
      </c>
      <c r="N31" s="423"/>
      <c r="O31" s="423"/>
      <c r="P31" s="423"/>
      <c r="Q31" s="492"/>
    </row>
    <row r="32" spans="1:17" s="2" customFormat="1" ht="13.5" customHeight="1">
      <c r="A32" s="24"/>
      <c r="B32" s="195"/>
      <c r="C32" s="193"/>
      <c r="D32" s="193"/>
      <c r="E32" s="193"/>
      <c r="F32" s="194"/>
      <c r="G32" s="194"/>
      <c r="H32" s="194"/>
      <c r="I32" s="194"/>
      <c r="J32" s="194"/>
      <c r="K32" s="194"/>
      <c r="L32" s="191"/>
      <c r="M32" s="194"/>
      <c r="N32" s="194"/>
      <c r="O32" s="194"/>
      <c r="P32" s="194"/>
      <c r="Q32" s="194"/>
    </row>
    <row r="33" spans="1:19" s="37" customFormat="1" ht="13.5" customHeight="1">
      <c r="A33" s="401" t="s">
        <v>1127</v>
      </c>
      <c r="B33" s="402"/>
      <c r="C33" s="402"/>
      <c r="D33" s="402"/>
      <c r="E33" s="406"/>
      <c r="F33" s="422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36"/>
      <c r="S33" s="36"/>
    </row>
    <row r="34" spans="1:17" s="2" customFormat="1" ht="13.5" customHeight="1">
      <c r="A34" s="461" t="s">
        <v>554</v>
      </c>
      <c r="B34" s="462"/>
      <c r="C34" s="423" t="s">
        <v>866</v>
      </c>
      <c r="D34" s="423"/>
      <c r="E34" s="423"/>
      <c r="F34" s="423"/>
      <c r="G34" s="423"/>
      <c r="H34" s="423"/>
      <c r="I34" s="423"/>
      <c r="J34" s="423"/>
      <c r="K34" s="492"/>
      <c r="L34" s="104" t="s">
        <v>477</v>
      </c>
      <c r="M34" s="493" t="s">
        <v>712</v>
      </c>
      <c r="N34" s="494"/>
      <c r="O34" s="104" t="s">
        <v>478</v>
      </c>
      <c r="P34" s="495" t="s">
        <v>712</v>
      </c>
      <c r="Q34" s="496"/>
    </row>
    <row r="35" spans="1:17" s="2" customFormat="1" ht="13.5" customHeight="1">
      <c r="A35" s="461" t="s">
        <v>633</v>
      </c>
      <c r="B35" s="462"/>
      <c r="C35" s="423" t="s">
        <v>1130</v>
      </c>
      <c r="D35" s="423"/>
      <c r="E35" s="423"/>
      <c r="F35" s="423"/>
      <c r="G35" s="423"/>
      <c r="H35" s="423"/>
      <c r="I35" s="423"/>
      <c r="J35" s="423"/>
      <c r="K35" s="492"/>
      <c r="L35" s="113" t="s">
        <v>435</v>
      </c>
      <c r="M35" s="423" t="s">
        <v>723</v>
      </c>
      <c r="N35" s="423"/>
      <c r="O35" s="423"/>
      <c r="P35" s="423"/>
      <c r="Q35" s="492"/>
    </row>
    <row r="36" spans="1:17" ht="12.75">
      <c r="A36" s="491"/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</row>
    <row r="37" spans="1:17" ht="12.75">
      <c r="A37" s="491"/>
      <c r="B37" s="491"/>
      <c r="C37" s="491"/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</row>
  </sheetData>
  <sheetProtection password="CEFE" sheet="1"/>
  <mergeCells count="84">
    <mergeCell ref="A36:Q36"/>
    <mergeCell ref="A37:Q37"/>
    <mergeCell ref="A35:B35"/>
    <mergeCell ref="C35:K35"/>
    <mergeCell ref="M35:Q35"/>
    <mergeCell ref="A33:E33"/>
    <mergeCell ref="F33:Q33"/>
    <mergeCell ref="A34:B34"/>
    <mergeCell ref="C34:K34"/>
    <mergeCell ref="M34:N34"/>
    <mergeCell ref="P34:Q34"/>
    <mergeCell ref="A31:B31"/>
    <mergeCell ref="C31:K31"/>
    <mergeCell ref="M31:Q31"/>
    <mergeCell ref="A29:E29"/>
    <mergeCell ref="F29:Q29"/>
    <mergeCell ref="A30:B30"/>
    <mergeCell ref="C30:K30"/>
    <mergeCell ref="M30:N30"/>
    <mergeCell ref="P30:Q30"/>
    <mergeCell ref="A28:Q28"/>
    <mergeCell ref="A25:E25"/>
    <mergeCell ref="F25:Q25"/>
    <mergeCell ref="A26:B26"/>
    <mergeCell ref="C26:K26"/>
    <mergeCell ref="M26:N26"/>
    <mergeCell ref="P26:Q26"/>
    <mergeCell ref="A27:B27"/>
    <mergeCell ref="C27:K27"/>
    <mergeCell ref="M27:Q27"/>
    <mergeCell ref="A15:B15"/>
    <mergeCell ref="C15:K15"/>
    <mergeCell ref="M15:Q15"/>
    <mergeCell ref="A16:Q16"/>
    <mergeCell ref="F6:Q6"/>
    <mergeCell ref="P7:Q7"/>
    <mergeCell ref="M7:N7"/>
    <mergeCell ref="A8:B8"/>
    <mergeCell ref="A13:E13"/>
    <mergeCell ref="F13:Q13"/>
    <mergeCell ref="A14:B14"/>
    <mergeCell ref="C14:K14"/>
    <mergeCell ref="M14:N14"/>
    <mergeCell ref="P14:Q14"/>
    <mergeCell ref="A1:Q1"/>
    <mergeCell ref="A9:Q9"/>
    <mergeCell ref="A6:E6"/>
    <mergeCell ref="O3:P3"/>
    <mergeCell ref="A2:Q2"/>
    <mergeCell ref="C7:K7"/>
    <mergeCell ref="F3:N3"/>
    <mergeCell ref="A7:B7"/>
    <mergeCell ref="C8:K8"/>
    <mergeCell ref="A3:E3"/>
    <mergeCell ref="A12:Q12"/>
    <mergeCell ref="A4:Q5"/>
    <mergeCell ref="M8:Q8"/>
    <mergeCell ref="A10:B10"/>
    <mergeCell ref="A11:B11"/>
    <mergeCell ref="C11:K11"/>
    <mergeCell ref="C10:K10"/>
    <mergeCell ref="M10:N10"/>
    <mergeCell ref="P10:Q10"/>
    <mergeCell ref="M11:Q11"/>
    <mergeCell ref="A17:E17"/>
    <mergeCell ref="F17:Q17"/>
    <mergeCell ref="A18:B18"/>
    <mergeCell ref="C18:K18"/>
    <mergeCell ref="M18:N18"/>
    <mergeCell ref="P18:Q18"/>
    <mergeCell ref="A20:Q20"/>
    <mergeCell ref="A21:E21"/>
    <mergeCell ref="F21:Q21"/>
    <mergeCell ref="A19:B19"/>
    <mergeCell ref="C19:K19"/>
    <mergeCell ref="M19:Q19"/>
    <mergeCell ref="A24:Q24"/>
    <mergeCell ref="A22:B22"/>
    <mergeCell ref="C22:K22"/>
    <mergeCell ref="M22:N22"/>
    <mergeCell ref="P22:Q22"/>
    <mergeCell ref="A23:B23"/>
    <mergeCell ref="C23:K23"/>
    <mergeCell ref="M23:Q2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selection activeCell="A4" sqref="A4:Q5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57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1"/>
    </row>
    <row r="2" spans="1:17" ht="13.5" thickBo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</row>
    <row r="3" spans="1:17" ht="13.5" thickBot="1">
      <c r="A3" s="413" t="s">
        <v>558</v>
      </c>
      <c r="B3" s="414"/>
      <c r="C3" s="414"/>
      <c r="D3" s="415"/>
      <c r="E3" s="499"/>
      <c r="F3" s="408"/>
      <c r="G3" s="408"/>
      <c r="H3" s="408"/>
      <c r="I3" s="408"/>
      <c r="J3" s="408"/>
      <c r="K3" s="408"/>
      <c r="L3" s="408"/>
      <c r="M3" s="408"/>
      <c r="N3" s="500"/>
      <c r="O3" s="409" t="s">
        <v>483</v>
      </c>
      <c r="P3" s="410"/>
      <c r="Q3" s="55" t="s">
        <v>707</v>
      </c>
    </row>
    <row r="4" spans="1:17" s="1" customFormat="1" ht="12.75">
      <c r="A4" s="408" t="s">
        <v>701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</row>
    <row r="5" spans="1:17" s="7" customFormat="1" ht="12.75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</row>
  </sheetData>
  <sheetProtection password="CEFE" sheet="1"/>
  <mergeCells count="6">
    <mergeCell ref="A4:Q5"/>
    <mergeCell ref="O3:P3"/>
    <mergeCell ref="A1:Q1"/>
    <mergeCell ref="A2:Q2"/>
    <mergeCell ref="E3:N3"/>
    <mergeCell ref="A3:D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4">
      <selection activeCell="A9" sqref="A9:IV9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71093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1"/>
    </row>
    <row r="2" spans="1:17" ht="13.5" thickBo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</row>
    <row r="3" spans="1:17" ht="13.5" thickBot="1">
      <c r="A3" s="413" t="s">
        <v>559</v>
      </c>
      <c r="B3" s="414"/>
      <c r="C3" s="414"/>
      <c r="D3" s="414"/>
      <c r="E3" s="415"/>
      <c r="F3" s="499"/>
      <c r="G3" s="408"/>
      <c r="H3" s="408"/>
      <c r="I3" s="408"/>
      <c r="J3" s="408"/>
      <c r="K3" s="408"/>
      <c r="L3" s="408"/>
      <c r="M3" s="408"/>
      <c r="N3" s="500"/>
      <c r="O3" s="409" t="s">
        <v>483</v>
      </c>
      <c r="P3" s="410"/>
      <c r="Q3" s="55" t="s">
        <v>707</v>
      </c>
    </row>
    <row r="4" spans="1:17" s="1" customFormat="1" ht="12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</row>
    <row r="5" spans="1:17" s="7" customFormat="1" ht="12.75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</row>
    <row r="6" spans="1:19" s="37" customFormat="1" ht="13.5" customHeight="1">
      <c r="A6" s="401" t="s">
        <v>563</v>
      </c>
      <c r="B6" s="402"/>
      <c r="C6" s="402"/>
      <c r="D6" s="402"/>
      <c r="E6" s="402"/>
      <c r="F6" s="402"/>
      <c r="G6" s="406"/>
      <c r="H6" s="56" t="s">
        <v>424</v>
      </c>
      <c r="I6" s="495">
        <v>41506</v>
      </c>
      <c r="J6" s="496"/>
      <c r="K6" s="56" t="s">
        <v>555</v>
      </c>
      <c r="L6" s="495">
        <v>41698</v>
      </c>
      <c r="M6" s="496"/>
      <c r="N6" s="57" t="s">
        <v>556</v>
      </c>
      <c r="O6" s="423" t="s">
        <v>285</v>
      </c>
      <c r="P6" s="423"/>
      <c r="Q6" s="492"/>
      <c r="R6" s="36"/>
      <c r="S6" s="36"/>
    </row>
    <row r="7" spans="1:17" s="2" customFormat="1" ht="13.5" customHeight="1">
      <c r="A7" s="461" t="s">
        <v>554</v>
      </c>
      <c r="B7" s="462"/>
      <c r="C7" s="454" t="s">
        <v>866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</row>
    <row r="8" spans="1:17" s="2" customFormat="1" ht="13.5" customHeight="1">
      <c r="A8" s="461" t="s">
        <v>557</v>
      </c>
      <c r="B8" s="502"/>
      <c r="C8" s="503" t="s">
        <v>284</v>
      </c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92"/>
    </row>
    <row r="9" spans="1:17" ht="12.75">
      <c r="A9" s="491"/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</row>
    <row r="10" spans="1:19" s="37" customFormat="1" ht="13.5" customHeight="1">
      <c r="A10" s="401" t="s">
        <v>115</v>
      </c>
      <c r="B10" s="402"/>
      <c r="C10" s="402"/>
      <c r="D10" s="402"/>
      <c r="E10" s="402"/>
      <c r="F10" s="402"/>
      <c r="G10" s="406"/>
      <c r="H10" s="56" t="s">
        <v>424</v>
      </c>
      <c r="I10" s="495">
        <v>41579</v>
      </c>
      <c r="J10" s="496"/>
      <c r="K10" s="56" t="s">
        <v>555</v>
      </c>
      <c r="L10" s="495">
        <v>41698</v>
      </c>
      <c r="M10" s="496"/>
      <c r="N10" s="57" t="s">
        <v>556</v>
      </c>
      <c r="O10" s="423" t="s">
        <v>380</v>
      </c>
      <c r="P10" s="423"/>
      <c r="Q10" s="492"/>
      <c r="R10" s="36"/>
      <c r="S10" s="36"/>
    </row>
    <row r="11" spans="1:17" s="2" customFormat="1" ht="13.5" customHeight="1">
      <c r="A11" s="461" t="s">
        <v>554</v>
      </c>
      <c r="B11" s="462"/>
      <c r="C11" s="454" t="s">
        <v>378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</row>
    <row r="12" spans="1:17" s="2" customFormat="1" ht="13.5" customHeight="1">
      <c r="A12" s="461" t="s">
        <v>557</v>
      </c>
      <c r="B12" s="502"/>
      <c r="C12" s="503" t="s">
        <v>379</v>
      </c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92"/>
    </row>
    <row r="13" spans="1:17" ht="12.75">
      <c r="A13" s="491"/>
      <c r="B13" s="491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</row>
    <row r="14" spans="1:19" s="37" customFormat="1" ht="13.5" customHeight="1">
      <c r="A14" s="401" t="s">
        <v>128</v>
      </c>
      <c r="B14" s="402"/>
      <c r="C14" s="402"/>
      <c r="D14" s="402"/>
      <c r="E14" s="402"/>
      <c r="F14" s="402"/>
      <c r="G14" s="406"/>
      <c r="H14" s="56" t="s">
        <v>424</v>
      </c>
      <c r="I14" s="495">
        <v>40754</v>
      </c>
      <c r="J14" s="496"/>
      <c r="K14" s="56" t="s">
        <v>555</v>
      </c>
      <c r="L14" s="495">
        <v>41849</v>
      </c>
      <c r="M14" s="496"/>
      <c r="N14" s="57" t="s">
        <v>556</v>
      </c>
      <c r="O14" s="423" t="s">
        <v>383</v>
      </c>
      <c r="P14" s="423"/>
      <c r="Q14" s="492"/>
      <c r="R14" s="36"/>
      <c r="S14" s="36"/>
    </row>
    <row r="15" spans="1:17" s="2" customFormat="1" ht="13.5" customHeight="1">
      <c r="A15" s="461" t="s">
        <v>554</v>
      </c>
      <c r="B15" s="462"/>
      <c r="C15" s="454" t="s">
        <v>382</v>
      </c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</row>
    <row r="16" spans="1:17" s="2" customFormat="1" ht="13.5" customHeight="1">
      <c r="A16" s="461" t="s">
        <v>557</v>
      </c>
      <c r="B16" s="502"/>
      <c r="C16" s="503" t="s">
        <v>284</v>
      </c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92"/>
    </row>
    <row r="17" spans="1:17" ht="12.75">
      <c r="A17" s="491"/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</row>
    <row r="18" spans="1:19" s="37" customFormat="1" ht="13.5" customHeight="1">
      <c r="A18" s="401" t="s">
        <v>1127</v>
      </c>
      <c r="B18" s="402"/>
      <c r="C18" s="402"/>
      <c r="D18" s="402"/>
      <c r="E18" s="402"/>
      <c r="F18" s="402"/>
      <c r="G18" s="406"/>
      <c r="H18" s="56" t="s">
        <v>424</v>
      </c>
      <c r="I18" s="495">
        <v>40238</v>
      </c>
      <c r="J18" s="496"/>
      <c r="K18" s="56" t="s">
        <v>555</v>
      </c>
      <c r="L18" s="495">
        <v>41698</v>
      </c>
      <c r="M18" s="496"/>
      <c r="N18" s="57" t="s">
        <v>556</v>
      </c>
      <c r="O18" s="423" t="s">
        <v>336</v>
      </c>
      <c r="P18" s="423"/>
      <c r="Q18" s="492"/>
      <c r="R18" s="36"/>
      <c r="S18" s="36"/>
    </row>
    <row r="19" spans="1:17" s="2" customFormat="1" ht="13.5" customHeight="1">
      <c r="A19" s="461" t="s">
        <v>554</v>
      </c>
      <c r="B19" s="462"/>
      <c r="C19" s="454" t="s">
        <v>866</v>
      </c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</row>
    <row r="20" spans="1:17" s="2" customFormat="1" ht="13.5" customHeight="1">
      <c r="A20" s="461" t="s">
        <v>557</v>
      </c>
      <c r="B20" s="502"/>
      <c r="C20" s="503" t="s">
        <v>335</v>
      </c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92"/>
    </row>
    <row r="21" spans="1:17" ht="12.75">
      <c r="A21" s="491"/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</row>
    <row r="22" spans="1:19" s="37" customFormat="1" ht="13.5" customHeight="1">
      <c r="A22" s="401" t="s">
        <v>20</v>
      </c>
      <c r="B22" s="402"/>
      <c r="C22" s="402"/>
      <c r="D22" s="402"/>
      <c r="E22" s="402"/>
      <c r="F22" s="402"/>
      <c r="G22" s="406"/>
      <c r="H22" s="56" t="s">
        <v>424</v>
      </c>
      <c r="I22" s="495">
        <v>41699</v>
      </c>
      <c r="J22" s="496"/>
      <c r="K22" s="56" t="s">
        <v>555</v>
      </c>
      <c r="L22" s="495" t="s">
        <v>712</v>
      </c>
      <c r="M22" s="496"/>
      <c r="N22" s="57" t="s">
        <v>556</v>
      </c>
      <c r="O22" s="423" t="s">
        <v>712</v>
      </c>
      <c r="P22" s="423"/>
      <c r="Q22" s="492"/>
      <c r="R22" s="36"/>
      <c r="S22" s="36"/>
    </row>
    <row r="23" spans="1:17" s="2" customFormat="1" ht="13.5" customHeight="1">
      <c r="A23" s="461" t="s">
        <v>554</v>
      </c>
      <c r="B23" s="462"/>
      <c r="C23" s="454" t="s">
        <v>989</v>
      </c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</row>
    <row r="24" spans="1:17" s="2" customFormat="1" ht="13.5" customHeight="1">
      <c r="A24" s="461" t="s">
        <v>557</v>
      </c>
      <c r="B24" s="502"/>
      <c r="C24" s="503" t="s">
        <v>827</v>
      </c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92"/>
    </row>
    <row r="25" spans="1:17" ht="12.75">
      <c r="A25" s="491"/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</row>
    <row r="26" spans="1:19" s="37" customFormat="1" ht="13.5" customHeight="1">
      <c r="A26" s="401" t="s">
        <v>848</v>
      </c>
      <c r="B26" s="402"/>
      <c r="C26" s="402"/>
      <c r="D26" s="402"/>
      <c r="E26" s="402"/>
      <c r="F26" s="402"/>
      <c r="G26" s="406"/>
      <c r="H26" s="56" t="s">
        <v>424</v>
      </c>
      <c r="I26" s="495">
        <v>40588</v>
      </c>
      <c r="J26" s="496"/>
      <c r="K26" s="56" t="s">
        <v>555</v>
      </c>
      <c r="L26" s="495">
        <v>41683</v>
      </c>
      <c r="M26" s="496"/>
      <c r="N26" s="57" t="s">
        <v>556</v>
      </c>
      <c r="O26" s="423" t="s">
        <v>290</v>
      </c>
      <c r="P26" s="423"/>
      <c r="Q26" s="492"/>
      <c r="R26" s="36"/>
      <c r="S26" s="36"/>
    </row>
    <row r="27" spans="1:17" s="2" customFormat="1" ht="13.5" customHeight="1">
      <c r="A27" s="461" t="s">
        <v>554</v>
      </c>
      <c r="B27" s="462"/>
      <c r="C27" s="454" t="s">
        <v>866</v>
      </c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</row>
    <row r="28" spans="1:17" s="2" customFormat="1" ht="13.5" customHeight="1">
      <c r="A28" s="461" t="s">
        <v>557</v>
      </c>
      <c r="B28" s="502"/>
      <c r="C28" s="503" t="s">
        <v>284</v>
      </c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92"/>
    </row>
    <row r="29" s="58" customFormat="1" ht="12.75"/>
    <row r="30" s="58" customFormat="1" ht="12.75"/>
    <row r="31" s="58" customFormat="1" ht="12.75"/>
    <row r="32" s="58" customFormat="1" ht="12.75"/>
    <row r="33" s="58" customFormat="1" ht="12.75"/>
  </sheetData>
  <sheetProtection password="CEFE" sheet="1"/>
  <mergeCells count="59">
    <mergeCell ref="A25:Q25"/>
    <mergeCell ref="A27:B27"/>
    <mergeCell ref="C27:Q27"/>
    <mergeCell ref="A28:B28"/>
    <mergeCell ref="C28:Q28"/>
    <mergeCell ref="I26:J26"/>
    <mergeCell ref="L26:M26"/>
    <mergeCell ref="O26:Q26"/>
    <mergeCell ref="A26:G26"/>
    <mergeCell ref="A21:Q21"/>
    <mergeCell ref="A23:B23"/>
    <mergeCell ref="C23:Q23"/>
    <mergeCell ref="A24:B24"/>
    <mergeCell ref="C24:Q24"/>
    <mergeCell ref="I22:J22"/>
    <mergeCell ref="L22:M22"/>
    <mergeCell ref="O22:Q22"/>
    <mergeCell ref="A22:G22"/>
    <mergeCell ref="C20:Q20"/>
    <mergeCell ref="A16:B16"/>
    <mergeCell ref="C16:Q16"/>
    <mergeCell ref="O14:Q14"/>
    <mergeCell ref="A20:B20"/>
    <mergeCell ref="A19:B19"/>
    <mergeCell ref="C19:Q19"/>
    <mergeCell ref="I14:J14"/>
    <mergeCell ref="L14:M14"/>
    <mergeCell ref="A15:B15"/>
    <mergeCell ref="A13:Q13"/>
    <mergeCell ref="C15:Q15"/>
    <mergeCell ref="I18:J18"/>
    <mergeCell ref="L18:M18"/>
    <mergeCell ref="O18:Q18"/>
    <mergeCell ref="A14:G14"/>
    <mergeCell ref="A18:G18"/>
    <mergeCell ref="A17:Q17"/>
    <mergeCell ref="A12:B12"/>
    <mergeCell ref="C12:Q12"/>
    <mergeCell ref="I10:J10"/>
    <mergeCell ref="L10:M10"/>
    <mergeCell ref="O10:Q10"/>
    <mergeCell ref="A10:G10"/>
    <mergeCell ref="A11:B11"/>
    <mergeCell ref="C11:Q11"/>
    <mergeCell ref="A9:Q9"/>
    <mergeCell ref="I6:J6"/>
    <mergeCell ref="L6:M6"/>
    <mergeCell ref="A6:G6"/>
    <mergeCell ref="O6:Q6"/>
    <mergeCell ref="A7:B7"/>
    <mergeCell ref="C7:Q7"/>
    <mergeCell ref="A8:B8"/>
    <mergeCell ref="C8:Q8"/>
    <mergeCell ref="A4:Q5"/>
    <mergeCell ref="F3:N3"/>
    <mergeCell ref="A1:Q1"/>
    <mergeCell ref="O3:P3"/>
    <mergeCell ref="A2:Q2"/>
    <mergeCell ref="A3:E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83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.8515625" style="0" customWidth="1"/>
    <col min="2" max="2" width="9.28125" style="0" customWidth="1"/>
    <col min="5" max="5" width="4.421875" style="0" customWidth="1"/>
    <col min="6" max="6" width="7.7109375" style="0" customWidth="1"/>
    <col min="7" max="7" width="8.7109375" style="0" customWidth="1"/>
    <col min="8" max="8" width="8.140625" style="9" customWidth="1"/>
    <col min="9" max="9" width="5.28125" style="0" customWidth="1"/>
    <col min="10" max="10" width="2.421875" style="0" customWidth="1"/>
    <col min="11" max="11" width="2.7109375" style="0" customWidth="1"/>
    <col min="12" max="13" width="8.7109375" style="0" customWidth="1"/>
    <col min="14" max="14" width="4.42187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8.00390625" style="0" customWidth="1"/>
  </cols>
  <sheetData>
    <row r="1" spans="1:19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1"/>
    </row>
    <row r="2" spans="1:19" ht="13.5" thickBo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3.5" thickBot="1">
      <c r="A3" s="409" t="s">
        <v>544</v>
      </c>
      <c r="B3" s="410"/>
      <c r="C3" s="410"/>
      <c r="D3" s="411"/>
      <c r="E3" s="418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20"/>
      <c r="R3" s="34" t="s">
        <v>483</v>
      </c>
      <c r="S3" s="55" t="s">
        <v>707</v>
      </c>
    </row>
    <row r="4" spans="1:19" s="1" customFormat="1" ht="12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</row>
    <row r="5" spans="1:19" s="1" customFormat="1" ht="12.75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</row>
    <row r="6" spans="1:19" s="7" customFormat="1" ht="13.5" thickBot="1">
      <c r="A6" s="517"/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</row>
    <row r="7" spans="1:20" s="13" customFormat="1" ht="13.5" thickBot="1">
      <c r="A7" s="27" t="s">
        <v>462</v>
      </c>
      <c r="B7" s="317" t="s">
        <v>488</v>
      </c>
      <c r="C7" s="226"/>
      <c r="D7" s="226"/>
      <c r="E7" s="318"/>
      <c r="F7" s="11" t="s">
        <v>489</v>
      </c>
      <c r="G7" s="11" t="s">
        <v>454</v>
      </c>
      <c r="H7" s="11" t="s">
        <v>455</v>
      </c>
      <c r="I7" s="11" t="s">
        <v>431</v>
      </c>
      <c r="J7" s="515" t="s">
        <v>468</v>
      </c>
      <c r="K7" s="516"/>
      <c r="L7" s="515" t="s">
        <v>456</v>
      </c>
      <c r="M7" s="518"/>
      <c r="N7" s="516"/>
      <c r="O7" s="47" t="s">
        <v>423</v>
      </c>
      <c r="P7" s="53" t="s">
        <v>553</v>
      </c>
      <c r="Q7" s="54" t="s">
        <v>424</v>
      </c>
      <c r="R7" s="53" t="s">
        <v>426</v>
      </c>
      <c r="S7" s="12" t="s">
        <v>434</v>
      </c>
      <c r="T7" s="51"/>
    </row>
    <row r="8" spans="1:19" s="19" customFormat="1" ht="12.75">
      <c r="A8" s="21">
        <v>1</v>
      </c>
      <c r="B8" s="513" t="s">
        <v>976</v>
      </c>
      <c r="C8" s="513" t="s">
        <v>563</v>
      </c>
      <c r="D8" s="513" t="s">
        <v>563</v>
      </c>
      <c r="E8" s="514" t="s">
        <v>563</v>
      </c>
      <c r="F8" s="14">
        <v>2741491</v>
      </c>
      <c r="G8" s="15" t="s">
        <v>260</v>
      </c>
      <c r="H8" s="16" t="s">
        <v>261</v>
      </c>
      <c r="I8" s="17" t="s">
        <v>262</v>
      </c>
      <c r="J8" s="48">
        <v>40</v>
      </c>
      <c r="K8" s="50" t="s">
        <v>263</v>
      </c>
      <c r="L8" s="510" t="s">
        <v>264</v>
      </c>
      <c r="M8" s="511"/>
      <c r="N8" s="512"/>
      <c r="O8" s="18">
        <v>40389</v>
      </c>
      <c r="P8" s="52" t="s">
        <v>265</v>
      </c>
      <c r="Q8" s="147" t="s">
        <v>712</v>
      </c>
      <c r="R8" s="44" t="s">
        <v>712</v>
      </c>
      <c r="S8" s="14" t="s">
        <v>266</v>
      </c>
    </row>
    <row r="9" spans="1:19" s="19" customFormat="1" ht="12.75">
      <c r="A9" s="20">
        <f>A8+1</f>
        <v>2</v>
      </c>
      <c r="B9" s="507" t="s">
        <v>563</v>
      </c>
      <c r="C9" s="508" t="s">
        <v>569</v>
      </c>
      <c r="D9" s="508" t="s">
        <v>569</v>
      </c>
      <c r="E9" s="509" t="s">
        <v>569</v>
      </c>
      <c r="F9" s="20">
        <v>336892</v>
      </c>
      <c r="G9" s="205" t="s">
        <v>703</v>
      </c>
      <c r="H9" s="16" t="s">
        <v>282</v>
      </c>
      <c r="I9" s="17" t="s">
        <v>286</v>
      </c>
      <c r="J9" s="49">
        <v>40</v>
      </c>
      <c r="K9" s="46" t="s">
        <v>263</v>
      </c>
      <c r="L9" s="504" t="s">
        <v>272</v>
      </c>
      <c r="M9" s="505"/>
      <c r="N9" s="506"/>
      <c r="O9" s="18">
        <v>31216</v>
      </c>
      <c r="P9" s="17" t="s">
        <v>265</v>
      </c>
      <c r="Q9" s="18" t="s">
        <v>712</v>
      </c>
      <c r="R9" s="45" t="s">
        <v>712</v>
      </c>
      <c r="S9" s="20" t="s">
        <v>287</v>
      </c>
    </row>
    <row r="10" spans="1:19" s="19" customFormat="1" ht="12.75">
      <c r="A10" s="20">
        <f aca="true" t="shared" si="0" ref="A10:A34">A9+1</f>
        <v>3</v>
      </c>
      <c r="B10" s="507" t="s">
        <v>154</v>
      </c>
      <c r="C10" s="508" t="s">
        <v>569</v>
      </c>
      <c r="D10" s="508" t="s">
        <v>569</v>
      </c>
      <c r="E10" s="509" t="s">
        <v>569</v>
      </c>
      <c r="F10" s="20" t="s">
        <v>392</v>
      </c>
      <c r="G10" s="16" t="s">
        <v>393</v>
      </c>
      <c r="H10" s="16" t="s">
        <v>282</v>
      </c>
      <c r="I10" s="17" t="s">
        <v>277</v>
      </c>
      <c r="J10" s="49">
        <v>40</v>
      </c>
      <c r="K10" s="46" t="s">
        <v>263</v>
      </c>
      <c r="L10" s="504" t="s">
        <v>272</v>
      </c>
      <c r="M10" s="505"/>
      <c r="N10" s="506"/>
      <c r="O10" s="18">
        <v>29082</v>
      </c>
      <c r="P10" s="17" t="s">
        <v>265</v>
      </c>
      <c r="Q10" s="18" t="s">
        <v>712</v>
      </c>
      <c r="R10" s="45" t="s">
        <v>712</v>
      </c>
      <c r="S10" s="20" t="s">
        <v>266</v>
      </c>
    </row>
    <row r="11" spans="1:19" s="19" customFormat="1" ht="12.75">
      <c r="A11" s="20">
        <f t="shared" si="0"/>
        <v>4</v>
      </c>
      <c r="B11" s="507" t="s">
        <v>851</v>
      </c>
      <c r="C11" s="508" t="s">
        <v>570</v>
      </c>
      <c r="D11" s="508" t="s">
        <v>570</v>
      </c>
      <c r="E11" s="509" t="s">
        <v>570</v>
      </c>
      <c r="F11" s="20" t="s">
        <v>294</v>
      </c>
      <c r="G11" s="16" t="s">
        <v>703</v>
      </c>
      <c r="H11" s="16" t="s">
        <v>282</v>
      </c>
      <c r="I11" s="17" t="s">
        <v>286</v>
      </c>
      <c r="J11" s="49">
        <v>40</v>
      </c>
      <c r="K11" s="46" t="s">
        <v>263</v>
      </c>
      <c r="L11" s="504" t="s">
        <v>272</v>
      </c>
      <c r="M11" s="505"/>
      <c r="N11" s="506"/>
      <c r="O11" s="18">
        <v>39678</v>
      </c>
      <c r="P11" s="17" t="s">
        <v>295</v>
      </c>
      <c r="Q11" s="18" t="s">
        <v>712</v>
      </c>
      <c r="R11" s="45" t="s">
        <v>712</v>
      </c>
      <c r="S11" s="20" t="s">
        <v>266</v>
      </c>
    </row>
    <row r="12" spans="1:19" s="19" customFormat="1" ht="12.75">
      <c r="A12" s="20">
        <f t="shared" si="0"/>
        <v>5</v>
      </c>
      <c r="B12" s="507" t="s">
        <v>565</v>
      </c>
      <c r="C12" s="508" t="s">
        <v>564</v>
      </c>
      <c r="D12" s="508" t="s">
        <v>564</v>
      </c>
      <c r="E12" s="509" t="s">
        <v>564</v>
      </c>
      <c r="F12" s="20" t="s">
        <v>300</v>
      </c>
      <c r="G12" s="16" t="s">
        <v>703</v>
      </c>
      <c r="H12" s="16" t="s">
        <v>282</v>
      </c>
      <c r="I12" s="17" t="s">
        <v>301</v>
      </c>
      <c r="J12" s="49">
        <v>40</v>
      </c>
      <c r="K12" s="46" t="s">
        <v>263</v>
      </c>
      <c r="L12" s="504" t="s">
        <v>272</v>
      </c>
      <c r="M12" s="505"/>
      <c r="N12" s="506"/>
      <c r="O12" s="18">
        <v>36004</v>
      </c>
      <c r="P12" s="17" t="s">
        <v>265</v>
      </c>
      <c r="Q12" s="18" t="s">
        <v>712</v>
      </c>
      <c r="R12" s="45" t="s">
        <v>712</v>
      </c>
      <c r="S12" s="20" t="s">
        <v>266</v>
      </c>
    </row>
    <row r="13" spans="1:19" s="19" customFormat="1" ht="12.75">
      <c r="A13" s="20">
        <f t="shared" si="0"/>
        <v>6</v>
      </c>
      <c r="B13" s="507" t="s">
        <v>571</v>
      </c>
      <c r="C13" s="508" t="s">
        <v>565</v>
      </c>
      <c r="D13" s="508" t="s">
        <v>565</v>
      </c>
      <c r="E13" s="509" t="s">
        <v>565</v>
      </c>
      <c r="F13" s="20">
        <v>336892</v>
      </c>
      <c r="G13" s="16" t="s">
        <v>703</v>
      </c>
      <c r="H13" s="16" t="s">
        <v>270</v>
      </c>
      <c r="I13" s="17" t="s">
        <v>271</v>
      </c>
      <c r="J13" s="49">
        <v>40</v>
      </c>
      <c r="K13" s="46" t="s">
        <v>263</v>
      </c>
      <c r="L13" s="504" t="s">
        <v>272</v>
      </c>
      <c r="M13" s="505"/>
      <c r="N13" s="506"/>
      <c r="O13" s="18">
        <v>30011</v>
      </c>
      <c r="P13" s="17" t="s">
        <v>265</v>
      </c>
      <c r="Q13" s="18" t="s">
        <v>712</v>
      </c>
      <c r="R13" s="45" t="s">
        <v>712</v>
      </c>
      <c r="S13" s="20" t="s">
        <v>266</v>
      </c>
    </row>
    <row r="14" spans="1:19" s="19" customFormat="1" ht="12.75">
      <c r="A14" s="20">
        <f t="shared" si="0"/>
        <v>7</v>
      </c>
      <c r="B14" s="507" t="s">
        <v>572</v>
      </c>
      <c r="C14" s="508" t="s">
        <v>571</v>
      </c>
      <c r="D14" s="508" t="s">
        <v>571</v>
      </c>
      <c r="E14" s="509" t="s">
        <v>571</v>
      </c>
      <c r="F14" s="20" t="s">
        <v>275</v>
      </c>
      <c r="G14" s="16" t="s">
        <v>703</v>
      </c>
      <c r="H14" s="16" t="s">
        <v>276</v>
      </c>
      <c r="I14" s="17" t="s">
        <v>277</v>
      </c>
      <c r="J14" s="49">
        <v>40</v>
      </c>
      <c r="K14" s="46" t="s">
        <v>263</v>
      </c>
      <c r="L14" s="504" t="s">
        <v>272</v>
      </c>
      <c r="M14" s="505"/>
      <c r="N14" s="506"/>
      <c r="O14" s="18">
        <v>29082</v>
      </c>
      <c r="P14" s="17" t="s">
        <v>265</v>
      </c>
      <c r="Q14" s="18" t="s">
        <v>712</v>
      </c>
      <c r="R14" s="45" t="s">
        <v>712</v>
      </c>
      <c r="S14" s="20" t="s">
        <v>266</v>
      </c>
    </row>
    <row r="15" spans="1:19" s="19" customFormat="1" ht="12.75">
      <c r="A15" s="20">
        <f t="shared" si="0"/>
        <v>8</v>
      </c>
      <c r="B15" s="507" t="s">
        <v>915</v>
      </c>
      <c r="C15" s="508" t="s">
        <v>572</v>
      </c>
      <c r="D15" s="508" t="s">
        <v>572</v>
      </c>
      <c r="E15" s="509" t="s">
        <v>572</v>
      </c>
      <c r="F15" s="20" t="s">
        <v>304</v>
      </c>
      <c r="G15" s="16" t="s">
        <v>260</v>
      </c>
      <c r="H15" s="16" t="s">
        <v>261</v>
      </c>
      <c r="I15" s="17" t="s">
        <v>286</v>
      </c>
      <c r="J15" s="49">
        <v>40</v>
      </c>
      <c r="K15" s="46" t="s">
        <v>263</v>
      </c>
      <c r="L15" s="504" t="s">
        <v>264</v>
      </c>
      <c r="M15" s="505"/>
      <c r="N15" s="506"/>
      <c r="O15" s="18">
        <v>40919</v>
      </c>
      <c r="P15" s="17" t="s">
        <v>265</v>
      </c>
      <c r="Q15" s="18" t="s">
        <v>712</v>
      </c>
      <c r="R15" s="45" t="s">
        <v>712</v>
      </c>
      <c r="S15" s="20" t="s">
        <v>266</v>
      </c>
    </row>
    <row r="16" spans="1:19" s="19" customFormat="1" ht="12.75">
      <c r="A16" s="20">
        <f t="shared" si="0"/>
        <v>9</v>
      </c>
      <c r="B16" s="507" t="s">
        <v>573</v>
      </c>
      <c r="C16" s="508" t="s">
        <v>573</v>
      </c>
      <c r="D16" s="508" t="s">
        <v>573</v>
      </c>
      <c r="E16" s="509" t="s">
        <v>573</v>
      </c>
      <c r="F16" s="20" t="s">
        <v>308</v>
      </c>
      <c r="G16" s="16" t="s">
        <v>703</v>
      </c>
      <c r="H16" s="16" t="s">
        <v>270</v>
      </c>
      <c r="I16" s="17" t="s">
        <v>271</v>
      </c>
      <c r="J16" s="49">
        <v>40</v>
      </c>
      <c r="K16" s="46" t="s">
        <v>263</v>
      </c>
      <c r="L16" s="504" t="s">
        <v>272</v>
      </c>
      <c r="M16" s="505"/>
      <c r="N16" s="506"/>
      <c r="O16" s="18">
        <v>33482</v>
      </c>
      <c r="P16" s="17" t="s">
        <v>265</v>
      </c>
      <c r="Q16" s="18" t="s">
        <v>712</v>
      </c>
      <c r="R16" s="45" t="s">
        <v>712</v>
      </c>
      <c r="S16" s="20" t="s">
        <v>266</v>
      </c>
    </row>
    <row r="17" spans="1:19" s="19" customFormat="1" ht="12.75">
      <c r="A17" s="20">
        <f t="shared" si="0"/>
        <v>10</v>
      </c>
      <c r="B17" s="507" t="s">
        <v>981</v>
      </c>
      <c r="C17" s="508" t="s">
        <v>574</v>
      </c>
      <c r="D17" s="508" t="s">
        <v>574</v>
      </c>
      <c r="E17" s="509" t="s">
        <v>574</v>
      </c>
      <c r="F17" s="20" t="s">
        <v>311</v>
      </c>
      <c r="G17" s="16" t="s">
        <v>703</v>
      </c>
      <c r="H17" s="16" t="s">
        <v>270</v>
      </c>
      <c r="I17" s="17" t="s">
        <v>271</v>
      </c>
      <c r="J17" s="49">
        <v>40</v>
      </c>
      <c r="K17" s="46" t="s">
        <v>263</v>
      </c>
      <c r="L17" s="504" t="s">
        <v>272</v>
      </c>
      <c r="M17" s="505"/>
      <c r="N17" s="506"/>
      <c r="O17" s="18">
        <v>31625</v>
      </c>
      <c r="P17" s="17" t="s">
        <v>265</v>
      </c>
      <c r="Q17" s="18" t="s">
        <v>712</v>
      </c>
      <c r="R17" s="45" t="s">
        <v>712</v>
      </c>
      <c r="S17" s="20" t="s">
        <v>266</v>
      </c>
    </row>
    <row r="18" spans="1:19" s="19" customFormat="1" ht="12.75">
      <c r="A18" s="20">
        <f t="shared" si="0"/>
        <v>11</v>
      </c>
      <c r="B18" s="507" t="s">
        <v>959</v>
      </c>
      <c r="C18" s="508" t="s">
        <v>576</v>
      </c>
      <c r="D18" s="508" t="s">
        <v>576</v>
      </c>
      <c r="E18" s="509" t="s">
        <v>576</v>
      </c>
      <c r="F18" s="20" t="s">
        <v>313</v>
      </c>
      <c r="G18" s="16" t="s">
        <v>260</v>
      </c>
      <c r="H18" s="16" t="s">
        <v>261</v>
      </c>
      <c r="I18" s="17" t="s">
        <v>286</v>
      </c>
      <c r="J18" s="49">
        <v>40</v>
      </c>
      <c r="K18" s="46" t="s">
        <v>263</v>
      </c>
      <c r="L18" s="504" t="s">
        <v>264</v>
      </c>
      <c r="M18" s="505"/>
      <c r="N18" s="506"/>
      <c r="O18" s="18">
        <v>40774</v>
      </c>
      <c r="P18" s="17" t="s">
        <v>265</v>
      </c>
      <c r="Q18" s="18" t="s">
        <v>712</v>
      </c>
      <c r="R18" s="45" t="s">
        <v>712</v>
      </c>
      <c r="S18" s="20" t="s">
        <v>266</v>
      </c>
    </row>
    <row r="19" spans="1:19" s="19" customFormat="1" ht="12.75">
      <c r="A19" s="20">
        <f t="shared" si="0"/>
        <v>12</v>
      </c>
      <c r="B19" s="507" t="s">
        <v>1051</v>
      </c>
      <c r="C19" s="508" t="s">
        <v>566</v>
      </c>
      <c r="D19" s="508" t="s">
        <v>566</v>
      </c>
      <c r="E19" s="509" t="s">
        <v>566</v>
      </c>
      <c r="F19" s="20" t="s">
        <v>317</v>
      </c>
      <c r="G19" s="16" t="s">
        <v>260</v>
      </c>
      <c r="H19" s="16" t="s">
        <v>261</v>
      </c>
      <c r="I19" s="17" t="s">
        <v>262</v>
      </c>
      <c r="J19" s="49">
        <v>40</v>
      </c>
      <c r="K19" s="46" t="s">
        <v>263</v>
      </c>
      <c r="L19" s="504" t="s">
        <v>264</v>
      </c>
      <c r="M19" s="505"/>
      <c r="N19" s="506"/>
      <c r="O19" s="18">
        <v>40140</v>
      </c>
      <c r="P19" s="17" t="s">
        <v>265</v>
      </c>
      <c r="Q19" s="18" t="s">
        <v>712</v>
      </c>
      <c r="R19" s="45" t="s">
        <v>712</v>
      </c>
      <c r="S19" s="20" t="s">
        <v>266</v>
      </c>
    </row>
    <row r="20" spans="1:19" s="19" customFormat="1" ht="12.75">
      <c r="A20" s="20">
        <f t="shared" si="0"/>
        <v>13</v>
      </c>
      <c r="B20" s="507" t="s">
        <v>159</v>
      </c>
      <c r="C20" s="508" t="s">
        <v>566</v>
      </c>
      <c r="D20" s="508" t="s">
        <v>566</v>
      </c>
      <c r="E20" s="509" t="s">
        <v>566</v>
      </c>
      <c r="F20" s="20" t="s">
        <v>398</v>
      </c>
      <c r="G20" s="16" t="s">
        <v>703</v>
      </c>
      <c r="H20" s="16" t="s">
        <v>282</v>
      </c>
      <c r="I20" s="17" t="s">
        <v>262</v>
      </c>
      <c r="J20" s="49">
        <v>40</v>
      </c>
      <c r="K20" s="46" t="s">
        <v>263</v>
      </c>
      <c r="L20" s="504" t="s">
        <v>272</v>
      </c>
      <c r="M20" s="505"/>
      <c r="N20" s="506"/>
      <c r="O20" s="18">
        <v>39905</v>
      </c>
      <c r="P20" s="17" t="s">
        <v>265</v>
      </c>
      <c r="Q20" s="18" t="s">
        <v>712</v>
      </c>
      <c r="R20" s="45" t="s">
        <v>712</v>
      </c>
      <c r="S20" s="20" t="s">
        <v>266</v>
      </c>
    </row>
    <row r="21" spans="1:19" s="19" customFormat="1" ht="12.75">
      <c r="A21" s="20">
        <f t="shared" si="0"/>
        <v>14</v>
      </c>
      <c r="B21" s="507" t="s">
        <v>786</v>
      </c>
      <c r="C21" s="508" t="s">
        <v>578</v>
      </c>
      <c r="D21" s="508" t="s">
        <v>578</v>
      </c>
      <c r="E21" s="509" t="s">
        <v>578</v>
      </c>
      <c r="F21" s="20" t="s">
        <v>281</v>
      </c>
      <c r="G21" s="16" t="s">
        <v>703</v>
      </c>
      <c r="H21" s="16" t="s">
        <v>282</v>
      </c>
      <c r="I21" s="17" t="s">
        <v>277</v>
      </c>
      <c r="J21" s="49">
        <v>40</v>
      </c>
      <c r="K21" s="46" t="s">
        <v>263</v>
      </c>
      <c r="L21" s="504" t="s">
        <v>272</v>
      </c>
      <c r="M21" s="505"/>
      <c r="N21" s="506"/>
      <c r="O21" s="18">
        <v>38175</v>
      </c>
      <c r="P21" s="17" t="s">
        <v>265</v>
      </c>
      <c r="Q21" s="18" t="s">
        <v>712</v>
      </c>
      <c r="R21" s="45" t="s">
        <v>712</v>
      </c>
      <c r="S21" s="20" t="s">
        <v>266</v>
      </c>
    </row>
    <row r="22" spans="1:19" s="19" customFormat="1" ht="12.75">
      <c r="A22" s="20">
        <f t="shared" si="0"/>
        <v>15</v>
      </c>
      <c r="B22" s="507" t="s">
        <v>577</v>
      </c>
      <c r="C22" s="508" t="s">
        <v>579</v>
      </c>
      <c r="D22" s="508" t="s">
        <v>579</v>
      </c>
      <c r="E22" s="509" t="s">
        <v>579</v>
      </c>
      <c r="F22" s="20" t="s">
        <v>321</v>
      </c>
      <c r="G22" s="16" t="s">
        <v>260</v>
      </c>
      <c r="H22" s="16" t="s">
        <v>261</v>
      </c>
      <c r="I22" s="17" t="s">
        <v>277</v>
      </c>
      <c r="J22" s="49">
        <v>40</v>
      </c>
      <c r="K22" s="46" t="s">
        <v>263</v>
      </c>
      <c r="L22" s="504" t="s">
        <v>272</v>
      </c>
      <c r="M22" s="505"/>
      <c r="N22" s="506"/>
      <c r="O22" s="18">
        <v>40035</v>
      </c>
      <c r="P22" s="17" t="s">
        <v>265</v>
      </c>
      <c r="Q22" s="18" t="s">
        <v>712</v>
      </c>
      <c r="R22" s="45" t="s">
        <v>712</v>
      </c>
      <c r="S22" s="20" t="s">
        <v>266</v>
      </c>
    </row>
    <row r="23" spans="1:19" s="19" customFormat="1" ht="12.75">
      <c r="A23" s="20">
        <f t="shared" si="0"/>
        <v>16</v>
      </c>
      <c r="B23" s="507" t="s">
        <v>115</v>
      </c>
      <c r="C23" s="508" t="s">
        <v>580</v>
      </c>
      <c r="D23" s="508" t="s">
        <v>580</v>
      </c>
      <c r="E23" s="509" t="s">
        <v>580</v>
      </c>
      <c r="F23" s="20" t="s">
        <v>381</v>
      </c>
      <c r="G23" s="16" t="s">
        <v>703</v>
      </c>
      <c r="H23" s="16" t="s">
        <v>276</v>
      </c>
      <c r="I23" s="17" t="s">
        <v>277</v>
      </c>
      <c r="J23" s="49">
        <v>40</v>
      </c>
      <c r="K23" s="46" t="s">
        <v>263</v>
      </c>
      <c r="L23" s="504" t="s">
        <v>272</v>
      </c>
      <c r="M23" s="505"/>
      <c r="N23" s="506"/>
      <c r="O23" s="18">
        <v>32782</v>
      </c>
      <c r="P23" s="17" t="s">
        <v>265</v>
      </c>
      <c r="Q23" s="18" t="s">
        <v>712</v>
      </c>
      <c r="R23" s="45" t="s">
        <v>712</v>
      </c>
      <c r="S23" s="20" t="s">
        <v>266</v>
      </c>
    </row>
    <row r="24" spans="1:19" s="19" customFormat="1" ht="12.75">
      <c r="A24" s="20">
        <f t="shared" si="0"/>
        <v>17</v>
      </c>
      <c r="B24" s="507" t="s">
        <v>198</v>
      </c>
      <c r="C24" s="508" t="s">
        <v>580</v>
      </c>
      <c r="D24" s="508" t="s">
        <v>580</v>
      </c>
      <c r="E24" s="509" t="s">
        <v>580</v>
      </c>
      <c r="F24" s="20" t="s">
        <v>403</v>
      </c>
      <c r="G24" s="16" t="s">
        <v>703</v>
      </c>
      <c r="H24" s="16" t="s">
        <v>282</v>
      </c>
      <c r="I24" s="17" t="s">
        <v>286</v>
      </c>
      <c r="J24" s="49">
        <v>40</v>
      </c>
      <c r="K24" s="46" t="s">
        <v>263</v>
      </c>
      <c r="L24" s="504" t="s">
        <v>272</v>
      </c>
      <c r="M24" s="505"/>
      <c r="N24" s="506"/>
      <c r="O24" s="18">
        <v>40120</v>
      </c>
      <c r="P24" s="17" t="s">
        <v>265</v>
      </c>
      <c r="Q24" s="18" t="s">
        <v>712</v>
      </c>
      <c r="R24" s="45" t="s">
        <v>712</v>
      </c>
      <c r="S24" s="20" t="s">
        <v>266</v>
      </c>
    </row>
    <row r="25" spans="1:19" s="19" customFormat="1" ht="12.75">
      <c r="A25" s="20">
        <f t="shared" si="0"/>
        <v>18</v>
      </c>
      <c r="B25" s="507" t="s">
        <v>1089</v>
      </c>
      <c r="C25" s="508" t="s">
        <v>581</v>
      </c>
      <c r="D25" s="508" t="s">
        <v>581</v>
      </c>
      <c r="E25" s="509" t="s">
        <v>581</v>
      </c>
      <c r="F25" s="20" t="s">
        <v>325</v>
      </c>
      <c r="G25" s="16" t="s">
        <v>260</v>
      </c>
      <c r="H25" s="16" t="s">
        <v>261</v>
      </c>
      <c r="I25" s="17" t="s">
        <v>301</v>
      </c>
      <c r="J25" s="49">
        <v>40</v>
      </c>
      <c r="K25" s="46" t="s">
        <v>263</v>
      </c>
      <c r="L25" s="504" t="s">
        <v>272</v>
      </c>
      <c r="M25" s="505"/>
      <c r="N25" s="506"/>
      <c r="O25" s="18">
        <v>38904</v>
      </c>
      <c r="P25" s="17" t="s">
        <v>265</v>
      </c>
      <c r="Q25" s="18" t="s">
        <v>712</v>
      </c>
      <c r="R25" s="45" t="s">
        <v>712</v>
      </c>
      <c r="S25" s="20" t="s">
        <v>266</v>
      </c>
    </row>
    <row r="26" spans="1:19" s="19" customFormat="1" ht="12.75">
      <c r="A26" s="20">
        <f t="shared" si="0"/>
        <v>19</v>
      </c>
      <c r="B26" s="507" t="s">
        <v>578</v>
      </c>
      <c r="C26" s="508" t="s">
        <v>582</v>
      </c>
      <c r="D26" s="508" t="s">
        <v>582</v>
      </c>
      <c r="E26" s="509" t="s">
        <v>582</v>
      </c>
      <c r="F26" s="20" t="s">
        <v>388</v>
      </c>
      <c r="G26" s="16" t="s">
        <v>703</v>
      </c>
      <c r="H26" s="16" t="s">
        <v>276</v>
      </c>
      <c r="I26" s="17" t="s">
        <v>286</v>
      </c>
      <c r="J26" s="49">
        <v>40</v>
      </c>
      <c r="K26" s="46" t="s">
        <v>263</v>
      </c>
      <c r="L26" s="504" t="s">
        <v>272</v>
      </c>
      <c r="M26" s="505"/>
      <c r="N26" s="506"/>
      <c r="O26" s="18">
        <v>34100</v>
      </c>
      <c r="P26" s="17" t="s">
        <v>265</v>
      </c>
      <c r="Q26" s="18" t="s">
        <v>712</v>
      </c>
      <c r="R26" s="45" t="s">
        <v>712</v>
      </c>
      <c r="S26" s="20" t="s">
        <v>266</v>
      </c>
    </row>
    <row r="27" spans="1:19" s="19" customFormat="1" ht="12.75">
      <c r="A27" s="20">
        <f t="shared" si="0"/>
        <v>20</v>
      </c>
      <c r="B27" s="507" t="s">
        <v>1104</v>
      </c>
      <c r="C27" s="508" t="s">
        <v>584</v>
      </c>
      <c r="D27" s="508" t="s">
        <v>584</v>
      </c>
      <c r="E27" s="509" t="s">
        <v>584</v>
      </c>
      <c r="F27" s="20" t="s">
        <v>329</v>
      </c>
      <c r="G27" s="16" t="s">
        <v>260</v>
      </c>
      <c r="H27" s="16" t="s">
        <v>330</v>
      </c>
      <c r="I27" s="17" t="s">
        <v>286</v>
      </c>
      <c r="J27" s="49">
        <v>40</v>
      </c>
      <c r="K27" s="46" t="s">
        <v>263</v>
      </c>
      <c r="L27" s="504" t="s">
        <v>264</v>
      </c>
      <c r="M27" s="505"/>
      <c r="N27" s="506"/>
      <c r="O27" s="18">
        <v>41508</v>
      </c>
      <c r="P27" s="17" t="s">
        <v>265</v>
      </c>
      <c r="Q27" s="18" t="s">
        <v>712</v>
      </c>
      <c r="R27" s="45" t="s">
        <v>712</v>
      </c>
      <c r="S27" s="20" t="s">
        <v>266</v>
      </c>
    </row>
    <row r="28" spans="1:19" s="19" customFormat="1" ht="12.75">
      <c r="A28" s="20">
        <f t="shared" si="0"/>
        <v>21</v>
      </c>
      <c r="B28" s="507" t="s">
        <v>128</v>
      </c>
      <c r="C28" s="508" t="s">
        <v>585</v>
      </c>
      <c r="D28" s="508" t="s">
        <v>585</v>
      </c>
      <c r="E28" s="509" t="s">
        <v>585</v>
      </c>
      <c r="F28" s="20" t="s">
        <v>384</v>
      </c>
      <c r="G28" s="16" t="s">
        <v>260</v>
      </c>
      <c r="H28" s="16" t="s">
        <v>261</v>
      </c>
      <c r="I28" s="17" t="s">
        <v>286</v>
      </c>
      <c r="J28" s="49">
        <v>40</v>
      </c>
      <c r="K28" s="46" t="s">
        <v>263</v>
      </c>
      <c r="L28" s="504" t="s">
        <v>272</v>
      </c>
      <c r="M28" s="505"/>
      <c r="N28" s="506"/>
      <c r="O28" s="18">
        <v>40164</v>
      </c>
      <c r="P28" s="17" t="s">
        <v>265</v>
      </c>
      <c r="Q28" s="18" t="s">
        <v>712</v>
      </c>
      <c r="R28" s="45" t="s">
        <v>712</v>
      </c>
      <c r="S28" s="20" t="s">
        <v>287</v>
      </c>
    </row>
    <row r="29" spans="1:19" s="19" customFormat="1" ht="12.75">
      <c r="A29" s="20">
        <f t="shared" si="0"/>
        <v>22</v>
      </c>
      <c r="B29" s="507" t="s">
        <v>1112</v>
      </c>
      <c r="C29" s="508" t="s">
        <v>587</v>
      </c>
      <c r="D29" s="508" t="s">
        <v>587</v>
      </c>
      <c r="E29" s="509" t="s">
        <v>587</v>
      </c>
      <c r="F29" s="20" t="s">
        <v>334</v>
      </c>
      <c r="G29" s="16" t="s">
        <v>703</v>
      </c>
      <c r="H29" s="16" t="s">
        <v>282</v>
      </c>
      <c r="I29" s="17" t="s">
        <v>277</v>
      </c>
      <c r="J29" s="49">
        <v>40</v>
      </c>
      <c r="K29" s="46" t="s">
        <v>263</v>
      </c>
      <c r="L29" s="504" t="s">
        <v>272</v>
      </c>
      <c r="M29" s="505"/>
      <c r="N29" s="506"/>
      <c r="O29" s="18">
        <v>37426</v>
      </c>
      <c r="P29" s="17" t="s">
        <v>265</v>
      </c>
      <c r="Q29" s="18" t="s">
        <v>712</v>
      </c>
      <c r="R29" s="45" t="s">
        <v>712</v>
      </c>
      <c r="S29" s="20" t="s">
        <v>266</v>
      </c>
    </row>
    <row r="30" spans="1:19" s="19" customFormat="1" ht="12.75">
      <c r="A30" s="20">
        <f t="shared" si="0"/>
        <v>23</v>
      </c>
      <c r="B30" s="507" t="s">
        <v>1127</v>
      </c>
      <c r="C30" s="508" t="s">
        <v>588</v>
      </c>
      <c r="D30" s="508" t="s">
        <v>588</v>
      </c>
      <c r="E30" s="509" t="s">
        <v>588</v>
      </c>
      <c r="F30" s="20" t="s">
        <v>337</v>
      </c>
      <c r="G30" s="16" t="s">
        <v>260</v>
      </c>
      <c r="H30" s="16" t="s">
        <v>261</v>
      </c>
      <c r="I30" s="17" t="s">
        <v>277</v>
      </c>
      <c r="J30" s="49">
        <v>40</v>
      </c>
      <c r="K30" s="46" t="s">
        <v>263</v>
      </c>
      <c r="L30" s="504" t="s">
        <v>272</v>
      </c>
      <c r="M30" s="505"/>
      <c r="N30" s="506"/>
      <c r="O30" s="18">
        <v>38201</v>
      </c>
      <c r="P30" s="17" t="s">
        <v>265</v>
      </c>
      <c r="Q30" s="18" t="s">
        <v>712</v>
      </c>
      <c r="R30" s="45" t="s">
        <v>712</v>
      </c>
      <c r="S30" s="20" t="s">
        <v>287</v>
      </c>
    </row>
    <row r="31" spans="1:19" s="19" customFormat="1" ht="12.75">
      <c r="A31" s="20">
        <f t="shared" si="0"/>
        <v>24</v>
      </c>
      <c r="B31" s="507" t="s">
        <v>579</v>
      </c>
      <c r="C31" s="508" t="s">
        <v>589</v>
      </c>
      <c r="D31" s="508" t="s">
        <v>589</v>
      </c>
      <c r="E31" s="509" t="s">
        <v>589</v>
      </c>
      <c r="F31" s="20" t="s">
        <v>345</v>
      </c>
      <c r="G31" s="16" t="s">
        <v>260</v>
      </c>
      <c r="H31" s="16" t="s">
        <v>282</v>
      </c>
      <c r="I31" s="17" t="s">
        <v>277</v>
      </c>
      <c r="J31" s="49">
        <v>40</v>
      </c>
      <c r="K31" s="46" t="s">
        <v>263</v>
      </c>
      <c r="L31" s="504" t="s">
        <v>272</v>
      </c>
      <c r="M31" s="505"/>
      <c r="N31" s="506"/>
      <c r="O31" s="18">
        <v>28915</v>
      </c>
      <c r="P31" s="17" t="s">
        <v>265</v>
      </c>
      <c r="Q31" s="18" t="s">
        <v>712</v>
      </c>
      <c r="R31" s="45" t="s">
        <v>712</v>
      </c>
      <c r="S31" s="20" t="s">
        <v>266</v>
      </c>
    </row>
    <row r="32" spans="1:19" s="19" customFormat="1" ht="12.75">
      <c r="A32" s="20">
        <f t="shared" si="0"/>
        <v>25</v>
      </c>
      <c r="B32" s="507" t="s">
        <v>6</v>
      </c>
      <c r="C32" s="508" t="s">
        <v>590</v>
      </c>
      <c r="D32" s="508" t="s">
        <v>590</v>
      </c>
      <c r="E32" s="509" t="s">
        <v>590</v>
      </c>
      <c r="F32" s="20" t="s">
        <v>349</v>
      </c>
      <c r="G32" s="16" t="s">
        <v>260</v>
      </c>
      <c r="H32" s="16" t="s">
        <v>261</v>
      </c>
      <c r="I32" s="17" t="s">
        <v>286</v>
      </c>
      <c r="J32" s="49">
        <v>40</v>
      </c>
      <c r="K32" s="46" t="s">
        <v>263</v>
      </c>
      <c r="L32" s="504" t="s">
        <v>264</v>
      </c>
      <c r="M32" s="505"/>
      <c r="N32" s="506"/>
      <c r="O32" s="18">
        <v>40928</v>
      </c>
      <c r="P32" s="17" t="s">
        <v>265</v>
      </c>
      <c r="Q32" s="18" t="s">
        <v>712</v>
      </c>
      <c r="R32" s="45" t="s">
        <v>712</v>
      </c>
      <c r="S32" s="20" t="s">
        <v>266</v>
      </c>
    </row>
    <row r="33" spans="1:19" s="19" customFormat="1" ht="12.75">
      <c r="A33" s="20">
        <f t="shared" si="0"/>
        <v>26</v>
      </c>
      <c r="B33" s="507" t="s">
        <v>20</v>
      </c>
      <c r="C33" s="508" t="s">
        <v>567</v>
      </c>
      <c r="D33" s="508" t="s">
        <v>567</v>
      </c>
      <c r="E33" s="509" t="s">
        <v>567</v>
      </c>
      <c r="F33" s="20">
        <v>1766253</v>
      </c>
      <c r="G33" s="16" t="s">
        <v>260</v>
      </c>
      <c r="H33" s="16" t="s">
        <v>261</v>
      </c>
      <c r="I33" s="17" t="s">
        <v>262</v>
      </c>
      <c r="J33" s="49">
        <v>40</v>
      </c>
      <c r="K33" s="46" t="s">
        <v>263</v>
      </c>
      <c r="L33" s="504" t="s">
        <v>272</v>
      </c>
      <c r="M33" s="505"/>
      <c r="N33" s="506"/>
      <c r="O33" s="18">
        <v>41232</v>
      </c>
      <c r="P33" s="17" t="s">
        <v>295</v>
      </c>
      <c r="Q33" s="18" t="s">
        <v>712</v>
      </c>
      <c r="R33" s="45" t="s">
        <v>712</v>
      </c>
      <c r="S33" s="20" t="s">
        <v>266</v>
      </c>
    </row>
    <row r="34" spans="1:19" s="19" customFormat="1" ht="12.75">
      <c r="A34" s="20">
        <f t="shared" si="0"/>
        <v>27</v>
      </c>
      <c r="B34" s="507" t="s">
        <v>28</v>
      </c>
      <c r="C34" s="508" t="s">
        <v>568</v>
      </c>
      <c r="D34" s="508" t="s">
        <v>568</v>
      </c>
      <c r="E34" s="509" t="s">
        <v>568</v>
      </c>
      <c r="F34" s="20" t="s">
        <v>355</v>
      </c>
      <c r="G34" s="16" t="s">
        <v>703</v>
      </c>
      <c r="H34" s="16" t="s">
        <v>282</v>
      </c>
      <c r="I34" s="17" t="s">
        <v>262</v>
      </c>
      <c r="J34" s="49">
        <v>40</v>
      </c>
      <c r="K34" s="46" t="s">
        <v>263</v>
      </c>
      <c r="L34" s="504" t="s">
        <v>264</v>
      </c>
      <c r="M34" s="505"/>
      <c r="N34" s="506"/>
      <c r="O34" s="18">
        <v>39904</v>
      </c>
      <c r="P34" s="17" t="s">
        <v>265</v>
      </c>
      <c r="Q34" s="18" t="s">
        <v>712</v>
      </c>
      <c r="R34" s="45" t="s">
        <v>712</v>
      </c>
      <c r="S34" s="20" t="s">
        <v>266</v>
      </c>
    </row>
    <row r="35" spans="1:19" s="19" customFormat="1" ht="12.75">
      <c r="A35" s="20">
        <f>A34+1</f>
        <v>28</v>
      </c>
      <c r="B35" s="507" t="s">
        <v>848</v>
      </c>
      <c r="C35" s="508" t="s">
        <v>575</v>
      </c>
      <c r="D35" s="508" t="s">
        <v>575</v>
      </c>
      <c r="E35" s="509" t="s">
        <v>575</v>
      </c>
      <c r="F35" s="20">
        <v>2544479</v>
      </c>
      <c r="G35" s="16" t="s">
        <v>703</v>
      </c>
      <c r="H35" s="16" t="s">
        <v>261</v>
      </c>
      <c r="I35" s="17" t="s">
        <v>262</v>
      </c>
      <c r="J35" s="49">
        <v>40</v>
      </c>
      <c r="K35" s="46" t="s">
        <v>263</v>
      </c>
      <c r="L35" s="504" t="s">
        <v>272</v>
      </c>
      <c r="M35" s="505"/>
      <c r="N35" s="506"/>
      <c r="O35" s="18">
        <v>39114</v>
      </c>
      <c r="P35" s="17" t="s">
        <v>265</v>
      </c>
      <c r="Q35" s="18" t="s">
        <v>712</v>
      </c>
      <c r="R35" s="45" t="s">
        <v>712</v>
      </c>
      <c r="S35" s="20" t="s">
        <v>266</v>
      </c>
    </row>
    <row r="36" spans="1:19" s="19" customFormat="1" ht="12.75">
      <c r="A36" s="20">
        <f aca="true" t="shared" si="1" ref="A36:A43">A35+1</f>
        <v>29</v>
      </c>
      <c r="B36" s="507" t="s">
        <v>857</v>
      </c>
      <c r="C36" s="508" t="s">
        <v>577</v>
      </c>
      <c r="D36" s="508" t="s">
        <v>577</v>
      </c>
      <c r="E36" s="509" t="s">
        <v>577</v>
      </c>
      <c r="F36" s="20">
        <v>1800062</v>
      </c>
      <c r="G36" s="16" t="s">
        <v>703</v>
      </c>
      <c r="H36" s="16" t="s">
        <v>282</v>
      </c>
      <c r="I36" s="17" t="s">
        <v>262</v>
      </c>
      <c r="J36" s="49">
        <v>40</v>
      </c>
      <c r="K36" s="46" t="s">
        <v>263</v>
      </c>
      <c r="L36" s="504" t="s">
        <v>264</v>
      </c>
      <c r="M36" s="505"/>
      <c r="N36" s="506"/>
      <c r="O36" s="18">
        <v>40379</v>
      </c>
      <c r="P36" s="17" t="s">
        <v>265</v>
      </c>
      <c r="Q36" s="18" t="s">
        <v>712</v>
      </c>
      <c r="R36" s="45" t="s">
        <v>712</v>
      </c>
      <c r="S36" s="20" t="s">
        <v>266</v>
      </c>
    </row>
    <row r="37" spans="1:19" s="19" customFormat="1" ht="12.75">
      <c r="A37" s="20">
        <f t="shared" si="1"/>
        <v>30</v>
      </c>
      <c r="B37" s="507" t="s">
        <v>582</v>
      </c>
      <c r="C37" s="508" t="s">
        <v>577</v>
      </c>
      <c r="D37" s="508" t="s">
        <v>577</v>
      </c>
      <c r="E37" s="509" t="s">
        <v>577</v>
      </c>
      <c r="F37" s="20" t="s">
        <v>406</v>
      </c>
      <c r="G37" s="16" t="s">
        <v>703</v>
      </c>
      <c r="H37" s="16" t="s">
        <v>270</v>
      </c>
      <c r="I37" s="17" t="s">
        <v>271</v>
      </c>
      <c r="J37" s="49">
        <v>40</v>
      </c>
      <c r="K37" s="46" t="s">
        <v>263</v>
      </c>
      <c r="L37" s="504" t="s">
        <v>272</v>
      </c>
      <c r="M37" s="505"/>
      <c r="N37" s="506"/>
      <c r="O37" s="18">
        <v>31625</v>
      </c>
      <c r="P37" s="17" t="s">
        <v>407</v>
      </c>
      <c r="Q37" s="18" t="s">
        <v>712</v>
      </c>
      <c r="R37" s="45" t="s">
        <v>712</v>
      </c>
      <c r="S37" s="20" t="s">
        <v>266</v>
      </c>
    </row>
    <row r="38" spans="1:19" s="19" customFormat="1" ht="12.75">
      <c r="A38" s="20">
        <f t="shared" si="1"/>
        <v>31</v>
      </c>
      <c r="B38" s="507" t="s">
        <v>585</v>
      </c>
      <c r="C38" s="508" t="s">
        <v>577</v>
      </c>
      <c r="D38" s="508" t="s">
        <v>577</v>
      </c>
      <c r="E38" s="509" t="s">
        <v>577</v>
      </c>
      <c r="F38" s="20" t="s">
        <v>411</v>
      </c>
      <c r="G38" s="16" t="s">
        <v>260</v>
      </c>
      <c r="H38" s="16" t="s">
        <v>282</v>
      </c>
      <c r="I38" s="17" t="s">
        <v>277</v>
      </c>
      <c r="J38" s="49">
        <v>40</v>
      </c>
      <c r="K38" s="46" t="s">
        <v>263</v>
      </c>
      <c r="L38" s="504" t="s">
        <v>272</v>
      </c>
      <c r="M38" s="505"/>
      <c r="N38" s="506"/>
      <c r="O38" s="18">
        <v>31625</v>
      </c>
      <c r="P38" s="17" t="s">
        <v>265</v>
      </c>
      <c r="Q38" s="18" t="s">
        <v>712</v>
      </c>
      <c r="R38" s="45" t="s">
        <v>712</v>
      </c>
      <c r="S38" s="20" t="s">
        <v>266</v>
      </c>
    </row>
    <row r="39" spans="1:19" s="19" customFormat="1" ht="12.75">
      <c r="A39" s="20">
        <f t="shared" si="1"/>
        <v>32</v>
      </c>
      <c r="B39" s="507" t="s">
        <v>587</v>
      </c>
      <c r="C39" s="508" t="s">
        <v>583</v>
      </c>
      <c r="D39" s="508" t="s">
        <v>583</v>
      </c>
      <c r="E39" s="509" t="s">
        <v>583</v>
      </c>
      <c r="F39" s="20" t="s">
        <v>341</v>
      </c>
      <c r="G39" s="16" t="s">
        <v>703</v>
      </c>
      <c r="H39" s="16" t="s">
        <v>276</v>
      </c>
      <c r="I39" s="17" t="s">
        <v>286</v>
      </c>
      <c r="J39" s="49">
        <v>40</v>
      </c>
      <c r="K39" s="46" t="s">
        <v>263</v>
      </c>
      <c r="L39" s="504" t="s">
        <v>272</v>
      </c>
      <c r="M39" s="505"/>
      <c r="N39" s="506"/>
      <c r="O39" s="18">
        <v>30372</v>
      </c>
      <c r="P39" s="17" t="s">
        <v>265</v>
      </c>
      <c r="Q39" s="18" t="s">
        <v>712</v>
      </c>
      <c r="R39" s="45" t="s">
        <v>712</v>
      </c>
      <c r="S39" s="20" t="s">
        <v>266</v>
      </c>
    </row>
    <row r="40" spans="1:19" s="19" customFormat="1" ht="12.75">
      <c r="A40" s="20">
        <f t="shared" si="1"/>
        <v>33</v>
      </c>
      <c r="B40" s="507" t="s">
        <v>51</v>
      </c>
      <c r="C40" s="508" t="s">
        <v>586</v>
      </c>
      <c r="D40" s="508" t="s">
        <v>586</v>
      </c>
      <c r="E40" s="509" t="s">
        <v>586</v>
      </c>
      <c r="F40" s="20" t="s">
        <v>358</v>
      </c>
      <c r="G40" s="16" t="s">
        <v>703</v>
      </c>
      <c r="H40" s="16" t="s">
        <v>282</v>
      </c>
      <c r="I40" s="17" t="s">
        <v>301</v>
      </c>
      <c r="J40" s="49">
        <v>40</v>
      </c>
      <c r="K40" s="46" t="s">
        <v>263</v>
      </c>
      <c r="L40" s="504" t="s">
        <v>272</v>
      </c>
      <c r="M40" s="505"/>
      <c r="N40" s="506"/>
      <c r="O40" s="18">
        <v>39833</v>
      </c>
      <c r="P40" s="17" t="s">
        <v>265</v>
      </c>
      <c r="Q40" s="18" t="s">
        <v>712</v>
      </c>
      <c r="R40" s="45" t="s">
        <v>712</v>
      </c>
      <c r="S40" s="20" t="s">
        <v>266</v>
      </c>
    </row>
    <row r="41" spans="1:19" s="19" customFormat="1" ht="12.75">
      <c r="A41" s="20">
        <f t="shared" si="1"/>
        <v>34</v>
      </c>
      <c r="B41" s="507" t="s">
        <v>359</v>
      </c>
      <c r="C41" s="508" t="s">
        <v>586</v>
      </c>
      <c r="D41" s="508" t="s">
        <v>586</v>
      </c>
      <c r="E41" s="509" t="s">
        <v>586</v>
      </c>
      <c r="F41" s="20" t="s">
        <v>363</v>
      </c>
      <c r="G41" s="16" t="s">
        <v>260</v>
      </c>
      <c r="H41" s="16" t="s">
        <v>330</v>
      </c>
      <c r="I41" s="17" t="s">
        <v>286</v>
      </c>
      <c r="J41" s="49">
        <v>40</v>
      </c>
      <c r="K41" s="46" t="s">
        <v>364</v>
      </c>
      <c r="L41" s="504" t="s">
        <v>365</v>
      </c>
      <c r="M41" s="505"/>
      <c r="N41" s="506"/>
      <c r="O41" s="18">
        <v>41591</v>
      </c>
      <c r="P41" s="17" t="s">
        <v>265</v>
      </c>
      <c r="Q41" s="18" t="s">
        <v>712</v>
      </c>
      <c r="R41" s="45" t="s">
        <v>712</v>
      </c>
      <c r="S41" s="20" t="s">
        <v>266</v>
      </c>
    </row>
    <row r="42" spans="1:19" s="19" customFormat="1" ht="12.75">
      <c r="A42" s="20">
        <f t="shared" si="1"/>
        <v>35</v>
      </c>
      <c r="B42" s="507" t="s">
        <v>366</v>
      </c>
      <c r="C42" s="508" t="s">
        <v>591</v>
      </c>
      <c r="D42" s="508" t="s">
        <v>591</v>
      </c>
      <c r="E42" s="509" t="s">
        <v>591</v>
      </c>
      <c r="F42" s="20" t="s">
        <v>370</v>
      </c>
      <c r="G42" s="16" t="s">
        <v>371</v>
      </c>
      <c r="H42" s="16" t="s">
        <v>330</v>
      </c>
      <c r="I42" s="17" t="s">
        <v>286</v>
      </c>
      <c r="J42" s="49">
        <v>40</v>
      </c>
      <c r="K42" s="46" t="s">
        <v>364</v>
      </c>
      <c r="L42" s="504" t="s">
        <v>365</v>
      </c>
      <c r="M42" s="505"/>
      <c r="N42" s="506"/>
      <c r="O42" s="18">
        <v>40634</v>
      </c>
      <c r="P42" s="17" t="s">
        <v>265</v>
      </c>
      <c r="Q42" s="18" t="s">
        <v>712</v>
      </c>
      <c r="R42" s="45" t="s">
        <v>712</v>
      </c>
      <c r="S42" s="20" t="s">
        <v>266</v>
      </c>
    </row>
    <row r="43" spans="1:19" s="19" customFormat="1" ht="12.75">
      <c r="A43" s="20">
        <f t="shared" si="1"/>
        <v>36</v>
      </c>
      <c r="B43" s="507" t="s">
        <v>590</v>
      </c>
      <c r="C43" s="508" t="e">
        <v>#REF!</v>
      </c>
      <c r="D43" s="508" t="e">
        <v>#REF!</v>
      </c>
      <c r="E43" s="509" t="e">
        <v>#REF!</v>
      </c>
      <c r="F43" s="20" t="s">
        <v>375</v>
      </c>
      <c r="G43" s="16" t="s">
        <v>260</v>
      </c>
      <c r="H43" s="16" t="s">
        <v>261</v>
      </c>
      <c r="I43" s="17" t="s">
        <v>286</v>
      </c>
      <c r="J43" s="49">
        <v>40</v>
      </c>
      <c r="K43" s="46" t="s">
        <v>364</v>
      </c>
      <c r="L43" s="504" t="s">
        <v>365</v>
      </c>
      <c r="M43" s="505"/>
      <c r="N43" s="506"/>
      <c r="O43" s="18">
        <v>40795</v>
      </c>
      <c r="P43" s="17" t="s">
        <v>265</v>
      </c>
      <c r="Q43" s="18" t="s">
        <v>712</v>
      </c>
      <c r="R43" s="45" t="s">
        <v>712</v>
      </c>
      <c r="S43" s="20" t="s">
        <v>266</v>
      </c>
    </row>
    <row r="44" spans="1:17" s="8" customFormat="1" ht="12.75">
      <c r="A44"/>
      <c r="B44"/>
      <c r="C44"/>
      <c r="D44"/>
      <c r="E44"/>
      <c r="F44"/>
      <c r="G44"/>
      <c r="H44" s="9"/>
      <c r="I44"/>
      <c r="J44"/>
      <c r="K44"/>
      <c r="L44"/>
      <c r="M44"/>
      <c r="N44"/>
      <c r="O44"/>
      <c r="P44"/>
      <c r="Q44"/>
    </row>
    <row r="45" spans="1:17" s="8" customFormat="1" ht="12.75">
      <c r="A45"/>
      <c r="B45"/>
      <c r="C45"/>
      <c r="D45"/>
      <c r="E45"/>
      <c r="F45"/>
      <c r="G45"/>
      <c r="H45" s="9"/>
      <c r="I45"/>
      <c r="J45"/>
      <c r="K45"/>
      <c r="L45"/>
      <c r="M45"/>
      <c r="N45"/>
      <c r="O45"/>
      <c r="P45"/>
      <c r="Q45"/>
    </row>
    <row r="46" spans="1:17" s="8" customFormat="1" ht="12.75">
      <c r="A46"/>
      <c r="B46"/>
      <c r="C46"/>
      <c r="D46"/>
      <c r="E46"/>
      <c r="F46"/>
      <c r="G46"/>
      <c r="H46" s="9"/>
      <c r="I46"/>
      <c r="J46"/>
      <c r="K46"/>
      <c r="L46"/>
      <c r="M46"/>
      <c r="N46"/>
      <c r="O46"/>
      <c r="P46"/>
      <c r="Q46"/>
    </row>
    <row r="47" spans="1:17" s="8" customFormat="1" ht="12.75">
      <c r="A47"/>
      <c r="B47"/>
      <c r="C47"/>
      <c r="D47"/>
      <c r="E47"/>
      <c r="F47"/>
      <c r="G47"/>
      <c r="H47" s="9"/>
      <c r="I47"/>
      <c r="J47"/>
      <c r="K47"/>
      <c r="L47"/>
      <c r="M47"/>
      <c r="N47"/>
      <c r="O47"/>
      <c r="P47"/>
      <c r="Q47"/>
    </row>
    <row r="48" spans="1:17" s="8" customFormat="1" ht="12.75">
      <c r="A48"/>
      <c r="B48"/>
      <c r="C48"/>
      <c r="D48"/>
      <c r="E48"/>
      <c r="F48"/>
      <c r="G48"/>
      <c r="H48" s="9"/>
      <c r="I48"/>
      <c r="J48"/>
      <c r="K48"/>
      <c r="L48"/>
      <c r="M48"/>
      <c r="N48"/>
      <c r="O48"/>
      <c r="P48"/>
      <c r="Q48"/>
    </row>
    <row r="49" spans="1:17" s="8" customFormat="1" ht="12.75">
      <c r="A49"/>
      <c r="B49"/>
      <c r="C49"/>
      <c r="D49"/>
      <c r="E49"/>
      <c r="F49"/>
      <c r="G49"/>
      <c r="H49" s="9"/>
      <c r="I49"/>
      <c r="J49"/>
      <c r="K49"/>
      <c r="L49"/>
      <c r="M49"/>
      <c r="N49"/>
      <c r="O49"/>
      <c r="P49"/>
      <c r="Q49"/>
    </row>
    <row r="50" spans="1:17" s="8" customFormat="1" ht="12.75">
      <c r="A50"/>
      <c r="B50"/>
      <c r="C50"/>
      <c r="D50"/>
      <c r="E50"/>
      <c r="F50"/>
      <c r="G50"/>
      <c r="H50" s="9"/>
      <c r="I50"/>
      <c r="J50"/>
      <c r="K50"/>
      <c r="L50"/>
      <c r="M50"/>
      <c r="N50"/>
      <c r="O50"/>
      <c r="P50"/>
      <c r="Q50"/>
    </row>
    <row r="51" spans="1:17" s="8" customFormat="1" ht="12.75">
      <c r="A51"/>
      <c r="B51"/>
      <c r="C51"/>
      <c r="D51"/>
      <c r="E51"/>
      <c r="F51"/>
      <c r="G51"/>
      <c r="H51" s="9"/>
      <c r="I51"/>
      <c r="J51"/>
      <c r="K51"/>
      <c r="L51"/>
      <c r="M51"/>
      <c r="N51"/>
      <c r="O51"/>
      <c r="P51"/>
      <c r="Q51"/>
    </row>
    <row r="52" spans="1:17" s="8" customFormat="1" ht="12.75">
      <c r="A52"/>
      <c r="B52"/>
      <c r="C52"/>
      <c r="D52"/>
      <c r="E52"/>
      <c r="F52"/>
      <c r="G52"/>
      <c r="H52" s="9"/>
      <c r="I52"/>
      <c r="J52"/>
      <c r="K52"/>
      <c r="L52"/>
      <c r="M52"/>
      <c r="N52"/>
      <c r="O52"/>
      <c r="P52"/>
      <c r="Q52"/>
    </row>
    <row r="53" spans="1:17" s="8" customFormat="1" ht="12.75">
      <c r="A53"/>
      <c r="B53"/>
      <c r="C53"/>
      <c r="D53"/>
      <c r="E53"/>
      <c r="F53"/>
      <c r="G53"/>
      <c r="H53" s="9"/>
      <c r="I53"/>
      <c r="J53"/>
      <c r="K53"/>
      <c r="L53"/>
      <c r="M53"/>
      <c r="N53"/>
      <c r="O53"/>
      <c r="P53"/>
      <c r="Q53"/>
    </row>
    <row r="54" spans="1:17" s="8" customFormat="1" ht="12.75">
      <c r="A54"/>
      <c r="B54"/>
      <c r="C54"/>
      <c r="D54"/>
      <c r="E54"/>
      <c r="F54"/>
      <c r="G54"/>
      <c r="H54" s="9"/>
      <c r="I54"/>
      <c r="J54"/>
      <c r="K54"/>
      <c r="L54"/>
      <c r="M54"/>
      <c r="N54"/>
      <c r="O54"/>
      <c r="P54"/>
      <c r="Q54"/>
    </row>
    <row r="55" spans="1:17" s="8" customFormat="1" ht="12.75">
      <c r="A55"/>
      <c r="B55"/>
      <c r="C55"/>
      <c r="D55"/>
      <c r="E55"/>
      <c r="F55"/>
      <c r="G55"/>
      <c r="H55" s="9"/>
      <c r="I55"/>
      <c r="J55"/>
      <c r="K55"/>
      <c r="L55"/>
      <c r="M55"/>
      <c r="N55"/>
      <c r="O55"/>
      <c r="P55"/>
      <c r="Q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</sheetData>
  <sheetProtection password="CEFE" sheet="1"/>
  <mergeCells count="80">
    <mergeCell ref="A1:S1"/>
    <mergeCell ref="J7:K7"/>
    <mergeCell ref="A4:S6"/>
    <mergeCell ref="E3:Q3"/>
    <mergeCell ref="B7:E7"/>
    <mergeCell ref="A3:D3"/>
    <mergeCell ref="A2:S2"/>
    <mergeCell ref="L7:N7"/>
    <mergeCell ref="L43:N43"/>
    <mergeCell ref="B42:E42"/>
    <mergeCell ref="B43:E43"/>
    <mergeCell ref="L41:N41"/>
    <mergeCell ref="L40:N40"/>
    <mergeCell ref="B41:E41"/>
    <mergeCell ref="B34:E34"/>
    <mergeCell ref="L37:N37"/>
    <mergeCell ref="B36:E36"/>
    <mergeCell ref="B37:E37"/>
    <mergeCell ref="L38:N38"/>
    <mergeCell ref="L42:N42"/>
    <mergeCell ref="B40:E40"/>
    <mergeCell ref="B33:E33"/>
    <mergeCell ref="L34:N34"/>
    <mergeCell ref="L31:N31"/>
    <mergeCell ref="L39:N39"/>
    <mergeCell ref="B38:E38"/>
    <mergeCell ref="B39:E39"/>
    <mergeCell ref="L33:N33"/>
    <mergeCell ref="L35:N35"/>
    <mergeCell ref="B35:E35"/>
    <mergeCell ref="L36:N36"/>
    <mergeCell ref="B29:E29"/>
    <mergeCell ref="L30:N30"/>
    <mergeCell ref="L27:N27"/>
    <mergeCell ref="B30:E30"/>
    <mergeCell ref="B31:E31"/>
    <mergeCell ref="L32:N32"/>
    <mergeCell ref="L29:N29"/>
    <mergeCell ref="B32:E32"/>
    <mergeCell ref="B25:E25"/>
    <mergeCell ref="L26:N26"/>
    <mergeCell ref="L23:N23"/>
    <mergeCell ref="B26:E26"/>
    <mergeCell ref="B27:E27"/>
    <mergeCell ref="L28:N28"/>
    <mergeCell ref="L25:N25"/>
    <mergeCell ref="B28:E28"/>
    <mergeCell ref="B22:E22"/>
    <mergeCell ref="B23:E23"/>
    <mergeCell ref="L24:N24"/>
    <mergeCell ref="L18:N18"/>
    <mergeCell ref="L22:N22"/>
    <mergeCell ref="B24:E24"/>
    <mergeCell ref="B17:E17"/>
    <mergeCell ref="L21:N21"/>
    <mergeCell ref="B20:E20"/>
    <mergeCell ref="B21:E21"/>
    <mergeCell ref="L19:N19"/>
    <mergeCell ref="B18:E18"/>
    <mergeCell ref="B19:E19"/>
    <mergeCell ref="L20:N20"/>
    <mergeCell ref="L17:N17"/>
    <mergeCell ref="B9:E9"/>
    <mergeCell ref="L14:N14"/>
    <mergeCell ref="B14:E14"/>
    <mergeCell ref="L15:N15"/>
    <mergeCell ref="L9:N9"/>
    <mergeCell ref="L10:N10"/>
    <mergeCell ref="L11:N11"/>
    <mergeCell ref="L12:N12"/>
    <mergeCell ref="L16:N16"/>
    <mergeCell ref="B15:E15"/>
    <mergeCell ref="B16:E16"/>
    <mergeCell ref="L8:N8"/>
    <mergeCell ref="B8:E8"/>
    <mergeCell ref="B12:E12"/>
    <mergeCell ref="L13:N13"/>
    <mergeCell ref="B13:E13"/>
    <mergeCell ref="B10:E10"/>
    <mergeCell ref="B11:E11"/>
  </mergeCells>
  <printOptions/>
  <pageMargins left="0.7874015748031497" right="0.0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E3" sqref="E3:P3"/>
    </sheetView>
  </sheetViews>
  <sheetFormatPr defaultColWidth="9.140625" defaultRowHeight="12.75"/>
  <cols>
    <col min="1" max="1" width="9.421875" style="0" customWidth="1"/>
    <col min="2" max="2" width="1.851562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6.7109375" style="0" customWidth="1"/>
    <col min="9" max="9" width="8.00390625" style="0" customWidth="1"/>
    <col min="10" max="10" width="3.57421875" style="0" customWidth="1"/>
    <col min="11" max="11" width="5.28125" style="0" customWidth="1"/>
    <col min="12" max="12" width="7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1"/>
    </row>
    <row r="2" spans="1:19" ht="13.5" thickBo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3.5" thickBot="1">
      <c r="A3" s="413" t="s">
        <v>647</v>
      </c>
      <c r="B3" s="414"/>
      <c r="C3" s="414"/>
      <c r="D3" s="415"/>
      <c r="E3" s="418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20"/>
      <c r="Q3" s="416" t="s">
        <v>483</v>
      </c>
      <c r="R3" s="417"/>
      <c r="S3" s="28" t="s">
        <v>707</v>
      </c>
    </row>
    <row r="4" spans="1:19" s="1" customFormat="1" ht="12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</row>
    <row r="5" spans="1:19" s="7" customFormat="1" ht="12.75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</row>
    <row r="6" spans="1:19" ht="12.75">
      <c r="A6" s="405"/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</row>
    <row r="7" spans="1:19" s="41" customFormat="1" ht="13.5" customHeight="1">
      <c r="A7" s="401" t="s">
        <v>571</v>
      </c>
      <c r="B7" s="402"/>
      <c r="C7" s="402"/>
      <c r="D7" s="402"/>
      <c r="E7" s="402"/>
      <c r="F7" s="402"/>
      <c r="G7" s="402"/>
      <c r="H7" s="406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</row>
    <row r="8" spans="1:22" ht="12.75">
      <c r="A8" s="57" t="s">
        <v>554</v>
      </c>
      <c r="B8" s="403" t="s">
        <v>724</v>
      </c>
      <c r="C8" s="403"/>
      <c r="D8" s="403"/>
      <c r="E8" s="403"/>
      <c r="F8" s="403"/>
      <c r="G8" s="403"/>
      <c r="H8" s="403"/>
      <c r="I8" s="403"/>
      <c r="J8" s="404"/>
      <c r="K8" s="402" t="s">
        <v>620</v>
      </c>
      <c r="L8" s="402"/>
      <c r="M8" s="403" t="s">
        <v>726</v>
      </c>
      <c r="N8" s="403"/>
      <c r="O8" s="404"/>
      <c r="P8" s="104" t="s">
        <v>477</v>
      </c>
      <c r="Q8" s="114">
        <v>41666</v>
      </c>
      <c r="R8" s="111" t="s">
        <v>478</v>
      </c>
      <c r="S8" s="114">
        <v>41670</v>
      </c>
      <c r="T8" s="115"/>
      <c r="U8" s="4"/>
      <c r="V8" s="4"/>
    </row>
    <row r="9" spans="1:22" ht="12.75">
      <c r="A9" s="401" t="s">
        <v>643</v>
      </c>
      <c r="B9" s="402"/>
      <c r="C9" s="403" t="s">
        <v>725</v>
      </c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4"/>
      <c r="T9" s="115"/>
      <c r="U9" s="4"/>
      <c r="V9" s="4"/>
    </row>
    <row r="10" spans="1:19" ht="12.75">
      <c r="A10" s="405"/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</row>
    <row r="11" spans="1:19" s="41" customFormat="1" ht="13.5" customHeight="1">
      <c r="A11" s="401" t="s">
        <v>573</v>
      </c>
      <c r="B11" s="402"/>
      <c r="C11" s="402"/>
      <c r="D11" s="402"/>
      <c r="E11" s="402"/>
      <c r="F11" s="402"/>
      <c r="G11" s="402"/>
      <c r="H11" s="406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</row>
    <row r="12" spans="1:22" ht="12.75">
      <c r="A12" s="57" t="s">
        <v>554</v>
      </c>
      <c r="B12" s="403" t="s">
        <v>920</v>
      </c>
      <c r="C12" s="403"/>
      <c r="D12" s="403"/>
      <c r="E12" s="403"/>
      <c r="F12" s="403"/>
      <c r="G12" s="403"/>
      <c r="H12" s="403"/>
      <c r="I12" s="403"/>
      <c r="J12" s="404"/>
      <c r="K12" s="402" t="s">
        <v>620</v>
      </c>
      <c r="L12" s="402"/>
      <c r="M12" s="403" t="s">
        <v>712</v>
      </c>
      <c r="N12" s="403"/>
      <c r="O12" s="404"/>
      <c r="P12" s="104" t="s">
        <v>477</v>
      </c>
      <c r="Q12" s="114">
        <v>41711</v>
      </c>
      <c r="R12" s="111" t="s">
        <v>478</v>
      </c>
      <c r="S12" s="114">
        <v>41712</v>
      </c>
      <c r="T12" s="115"/>
      <c r="U12" s="4"/>
      <c r="V12" s="4"/>
    </row>
    <row r="13" spans="1:22" ht="12.75">
      <c r="A13" s="401" t="s">
        <v>643</v>
      </c>
      <c r="B13" s="402"/>
      <c r="C13" s="403" t="s">
        <v>921</v>
      </c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4"/>
      <c r="T13" s="115"/>
      <c r="U13" s="4"/>
      <c r="V13" s="4"/>
    </row>
    <row r="14" spans="1:19" ht="12.75">
      <c r="A14" s="405"/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</row>
    <row r="15" spans="1:19" s="41" customFormat="1" ht="13.5" customHeight="1">
      <c r="A15" s="401" t="s">
        <v>198</v>
      </c>
      <c r="B15" s="402"/>
      <c r="C15" s="402"/>
      <c r="D15" s="402"/>
      <c r="E15" s="402"/>
      <c r="F15" s="402"/>
      <c r="G15" s="402"/>
      <c r="H15" s="406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</row>
    <row r="16" spans="1:22" ht="12.75">
      <c r="A16" s="57" t="s">
        <v>554</v>
      </c>
      <c r="B16" s="403" t="s">
        <v>724</v>
      </c>
      <c r="C16" s="403"/>
      <c r="D16" s="403"/>
      <c r="E16" s="403"/>
      <c r="F16" s="403"/>
      <c r="G16" s="403"/>
      <c r="H16" s="403"/>
      <c r="I16" s="403"/>
      <c r="J16" s="404"/>
      <c r="K16" s="402" t="s">
        <v>620</v>
      </c>
      <c r="L16" s="402"/>
      <c r="M16" s="403" t="s">
        <v>712</v>
      </c>
      <c r="N16" s="403"/>
      <c r="O16" s="404"/>
      <c r="P16" s="104" t="s">
        <v>477</v>
      </c>
      <c r="Q16" s="114">
        <v>41624</v>
      </c>
      <c r="R16" s="111" t="s">
        <v>478</v>
      </c>
      <c r="S16" s="114">
        <v>41628</v>
      </c>
      <c r="T16" s="115"/>
      <c r="U16" s="4"/>
      <c r="V16" s="4"/>
    </row>
    <row r="17" spans="1:22" ht="12.75">
      <c r="A17" s="401" t="s">
        <v>643</v>
      </c>
      <c r="B17" s="402"/>
      <c r="C17" s="403" t="s">
        <v>546</v>
      </c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4"/>
      <c r="T17" s="115"/>
      <c r="U17" s="4"/>
      <c r="V17" s="4"/>
    </row>
    <row r="18" spans="1:19" ht="12.75">
      <c r="A18" s="405"/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</row>
    <row r="19" spans="1:19" s="41" customFormat="1" ht="13.5" customHeight="1">
      <c r="A19" s="401" t="s">
        <v>51</v>
      </c>
      <c r="B19" s="402"/>
      <c r="C19" s="402"/>
      <c r="D19" s="402"/>
      <c r="E19" s="402"/>
      <c r="F19" s="402"/>
      <c r="G19" s="402"/>
      <c r="H19" s="406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</row>
    <row r="20" spans="1:22" ht="12.75">
      <c r="A20" s="57" t="s">
        <v>554</v>
      </c>
      <c r="B20" s="403" t="s">
        <v>52</v>
      </c>
      <c r="C20" s="403"/>
      <c r="D20" s="403"/>
      <c r="E20" s="403"/>
      <c r="F20" s="403"/>
      <c r="G20" s="403"/>
      <c r="H20" s="403"/>
      <c r="I20" s="403"/>
      <c r="J20" s="404"/>
      <c r="K20" s="402" t="s">
        <v>620</v>
      </c>
      <c r="L20" s="402"/>
      <c r="M20" s="403" t="s">
        <v>54</v>
      </c>
      <c r="N20" s="403"/>
      <c r="O20" s="404"/>
      <c r="P20" s="104" t="s">
        <v>477</v>
      </c>
      <c r="Q20" s="114">
        <v>41667</v>
      </c>
      <c r="R20" s="111" t="s">
        <v>478</v>
      </c>
      <c r="S20" s="114">
        <v>41678</v>
      </c>
      <c r="T20" s="115"/>
      <c r="U20" s="4"/>
      <c r="V20" s="4"/>
    </row>
    <row r="21" spans="1:22" ht="12.75">
      <c r="A21" s="401" t="s">
        <v>643</v>
      </c>
      <c r="B21" s="402"/>
      <c r="C21" s="403" t="s">
        <v>53</v>
      </c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4"/>
      <c r="T21" s="115"/>
      <c r="U21" s="4"/>
      <c r="V21" s="4"/>
    </row>
    <row r="22" spans="1:19" ht="12.75">
      <c r="A22" s="405"/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</row>
  </sheetData>
  <sheetProtection password="CEFE" sheet="1"/>
  <mergeCells count="39">
    <mergeCell ref="A1:S1"/>
    <mergeCell ref="A2:S2"/>
    <mergeCell ref="A3:D3"/>
    <mergeCell ref="Q3:R3"/>
    <mergeCell ref="E3:P3"/>
    <mergeCell ref="A4:S5"/>
    <mergeCell ref="A9:B9"/>
    <mergeCell ref="C9:S9"/>
    <mergeCell ref="A6:S6"/>
    <mergeCell ref="A7:H7"/>
    <mergeCell ref="I7:S7"/>
    <mergeCell ref="B8:J8"/>
    <mergeCell ref="K8:L8"/>
    <mergeCell ref="M8:O8"/>
    <mergeCell ref="A13:B13"/>
    <mergeCell ref="C13:S13"/>
    <mergeCell ref="A10:S10"/>
    <mergeCell ref="A11:H11"/>
    <mergeCell ref="I11:S11"/>
    <mergeCell ref="B12:J12"/>
    <mergeCell ref="K12:L12"/>
    <mergeCell ref="M12:O12"/>
    <mergeCell ref="A17:B17"/>
    <mergeCell ref="C17:S17"/>
    <mergeCell ref="A14:S14"/>
    <mergeCell ref="A15:H15"/>
    <mergeCell ref="I15:S15"/>
    <mergeCell ref="B16:J16"/>
    <mergeCell ref="K16:L16"/>
    <mergeCell ref="M16:O16"/>
    <mergeCell ref="A21:B21"/>
    <mergeCell ref="C21:S21"/>
    <mergeCell ref="A22:S22"/>
    <mergeCell ref="A18:S18"/>
    <mergeCell ref="A19:H19"/>
    <mergeCell ref="I19:S19"/>
    <mergeCell ref="B20:J20"/>
    <mergeCell ref="K20:L20"/>
    <mergeCell ref="M20:O2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5"/>
  <sheetViews>
    <sheetView zoomScalePageLayoutView="0" workbookViewId="0" topLeftCell="A1">
      <selection activeCell="E3" sqref="E3:P3"/>
    </sheetView>
  </sheetViews>
  <sheetFormatPr defaultColWidth="9.140625" defaultRowHeight="12.75"/>
  <cols>
    <col min="1" max="1" width="8.28125" style="0" customWidth="1"/>
    <col min="2" max="2" width="2.42187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7.00390625" style="0" customWidth="1"/>
    <col min="10" max="10" width="7.421875" style="0" customWidth="1"/>
    <col min="11" max="11" width="5.8515625" style="0" customWidth="1"/>
    <col min="12" max="12" width="3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1"/>
    </row>
    <row r="2" spans="1:19" ht="13.5" thickBo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3.5" thickBot="1">
      <c r="A3" s="413" t="s">
        <v>644</v>
      </c>
      <c r="B3" s="414"/>
      <c r="C3" s="414"/>
      <c r="D3" s="415"/>
      <c r="E3" s="418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20"/>
      <c r="Q3" s="416" t="s">
        <v>483</v>
      </c>
      <c r="R3" s="417"/>
      <c r="S3" s="28" t="s">
        <v>707</v>
      </c>
    </row>
    <row r="4" spans="1:19" s="204" customFormat="1" ht="12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</row>
    <row r="5" spans="1:19" s="7" customFormat="1" ht="12.75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</row>
    <row r="6" spans="1:19" s="41" customFormat="1" ht="13.5" customHeight="1">
      <c r="A6" s="104" t="s">
        <v>645</v>
      </c>
      <c r="B6" s="403" t="s">
        <v>565</v>
      </c>
      <c r="C6" s="403"/>
      <c r="D6" s="403"/>
      <c r="E6" s="403"/>
      <c r="F6" s="403"/>
      <c r="G6" s="403"/>
      <c r="H6" s="404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</row>
    <row r="7" spans="1:22" ht="12.75">
      <c r="A7" s="57" t="s">
        <v>646</v>
      </c>
      <c r="B7" s="403" t="s">
        <v>884</v>
      </c>
      <c r="C7" s="403"/>
      <c r="D7" s="403"/>
      <c r="E7" s="403"/>
      <c r="F7" s="403"/>
      <c r="G7" s="403"/>
      <c r="H7" s="403"/>
      <c r="I7" s="403"/>
      <c r="J7" s="403"/>
      <c r="K7" s="401" t="s">
        <v>554</v>
      </c>
      <c r="L7" s="402"/>
      <c r="M7" s="403" t="s">
        <v>888</v>
      </c>
      <c r="N7" s="403"/>
      <c r="O7" s="404"/>
      <c r="P7" s="104" t="s">
        <v>477</v>
      </c>
      <c r="Q7" s="114">
        <v>41589</v>
      </c>
      <c r="R7" s="111" t="s">
        <v>478</v>
      </c>
      <c r="S7" s="114">
        <v>41591</v>
      </c>
      <c r="T7" s="115"/>
      <c r="U7" s="4"/>
      <c r="V7" s="4"/>
    </row>
    <row r="8" spans="1:22" ht="12.75">
      <c r="A8" s="401" t="s">
        <v>643</v>
      </c>
      <c r="B8" s="402"/>
      <c r="C8" s="403" t="s">
        <v>885</v>
      </c>
      <c r="D8" s="403"/>
      <c r="E8" s="403"/>
      <c r="F8" s="403"/>
      <c r="G8" s="403"/>
      <c r="H8" s="403"/>
      <c r="I8" s="403"/>
      <c r="J8" s="403"/>
      <c r="K8" s="403"/>
      <c r="L8" s="404"/>
      <c r="M8" s="401" t="s">
        <v>620</v>
      </c>
      <c r="N8" s="402"/>
      <c r="O8" s="403" t="s">
        <v>798</v>
      </c>
      <c r="P8" s="403"/>
      <c r="Q8" s="403"/>
      <c r="R8" s="403"/>
      <c r="S8" s="404"/>
      <c r="T8" s="115"/>
      <c r="U8" s="4"/>
      <c r="V8" s="4"/>
    </row>
    <row r="9" spans="1:19" ht="12.75">
      <c r="A9" s="421"/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</row>
    <row r="10" spans="1:22" ht="12.75">
      <c r="A10" s="57" t="s">
        <v>646</v>
      </c>
      <c r="B10" s="403" t="s">
        <v>886</v>
      </c>
      <c r="C10" s="403"/>
      <c r="D10" s="403"/>
      <c r="E10" s="403"/>
      <c r="F10" s="403"/>
      <c r="G10" s="403"/>
      <c r="H10" s="403"/>
      <c r="I10" s="403"/>
      <c r="J10" s="403"/>
      <c r="K10" s="401" t="s">
        <v>554</v>
      </c>
      <c r="L10" s="402"/>
      <c r="M10" s="403" t="s">
        <v>889</v>
      </c>
      <c r="N10" s="403"/>
      <c r="O10" s="404"/>
      <c r="P10" s="104" t="s">
        <v>477</v>
      </c>
      <c r="Q10" s="114">
        <v>41589</v>
      </c>
      <c r="R10" s="111" t="s">
        <v>478</v>
      </c>
      <c r="S10" s="114">
        <v>41591</v>
      </c>
      <c r="T10" s="115"/>
      <c r="U10" s="4"/>
      <c r="V10" s="4"/>
    </row>
    <row r="11" spans="1:22" ht="12.75">
      <c r="A11" s="401" t="s">
        <v>643</v>
      </c>
      <c r="B11" s="402"/>
      <c r="C11" s="403" t="s">
        <v>887</v>
      </c>
      <c r="D11" s="403"/>
      <c r="E11" s="403"/>
      <c r="F11" s="403"/>
      <c r="G11" s="403"/>
      <c r="H11" s="403"/>
      <c r="I11" s="403"/>
      <c r="J11" s="403"/>
      <c r="K11" s="403"/>
      <c r="L11" s="404"/>
      <c r="M11" s="401" t="s">
        <v>620</v>
      </c>
      <c r="N11" s="402"/>
      <c r="O11" s="403" t="s">
        <v>720</v>
      </c>
      <c r="P11" s="403"/>
      <c r="Q11" s="403"/>
      <c r="R11" s="403"/>
      <c r="S11" s="404"/>
      <c r="T11" s="115"/>
      <c r="U11" s="4"/>
      <c r="V11" s="4"/>
    </row>
    <row r="12" spans="1:19" ht="12.75">
      <c r="A12" s="421"/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</row>
    <row r="13" spans="1:19" s="41" customFormat="1" ht="13.5" customHeight="1">
      <c r="A13" s="104" t="s">
        <v>645</v>
      </c>
      <c r="B13" s="403" t="s">
        <v>571</v>
      </c>
      <c r="C13" s="403"/>
      <c r="D13" s="403"/>
      <c r="E13" s="403"/>
      <c r="F13" s="403"/>
      <c r="G13" s="403"/>
      <c r="H13" s="404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</row>
    <row r="14" spans="1:22" ht="12.75">
      <c r="A14" s="57" t="s">
        <v>646</v>
      </c>
      <c r="B14" s="403" t="s">
        <v>727</v>
      </c>
      <c r="C14" s="403"/>
      <c r="D14" s="403"/>
      <c r="E14" s="403"/>
      <c r="F14" s="403"/>
      <c r="G14" s="403"/>
      <c r="H14" s="403"/>
      <c r="I14" s="403"/>
      <c r="J14" s="403"/>
      <c r="K14" s="401" t="s">
        <v>554</v>
      </c>
      <c r="L14" s="402"/>
      <c r="M14" s="403" t="s">
        <v>735</v>
      </c>
      <c r="N14" s="403"/>
      <c r="O14" s="404"/>
      <c r="P14" s="104" t="s">
        <v>477</v>
      </c>
      <c r="Q14" s="114">
        <v>41722</v>
      </c>
      <c r="R14" s="111" t="s">
        <v>478</v>
      </c>
      <c r="S14" s="114">
        <v>41726</v>
      </c>
      <c r="T14" s="115"/>
      <c r="U14" s="4"/>
      <c r="V14" s="4"/>
    </row>
    <row r="15" spans="1:22" ht="12.75">
      <c r="A15" s="401" t="s">
        <v>643</v>
      </c>
      <c r="B15" s="402"/>
      <c r="C15" s="403" t="s">
        <v>728</v>
      </c>
      <c r="D15" s="403"/>
      <c r="E15" s="403"/>
      <c r="F15" s="403"/>
      <c r="G15" s="403"/>
      <c r="H15" s="403"/>
      <c r="I15" s="403"/>
      <c r="J15" s="403"/>
      <c r="K15" s="403"/>
      <c r="L15" s="404"/>
      <c r="M15" s="401" t="s">
        <v>620</v>
      </c>
      <c r="N15" s="402"/>
      <c r="O15" s="403" t="s">
        <v>735</v>
      </c>
      <c r="P15" s="403"/>
      <c r="Q15" s="403"/>
      <c r="R15" s="403"/>
      <c r="S15" s="404"/>
      <c r="T15" s="115"/>
      <c r="U15" s="4"/>
      <c r="V15" s="4"/>
    </row>
    <row r="16" spans="1:19" ht="12.75">
      <c r="A16" s="421"/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</row>
    <row r="17" spans="1:22" ht="12.75">
      <c r="A17" s="57" t="s">
        <v>646</v>
      </c>
      <c r="B17" s="403" t="s">
        <v>729</v>
      </c>
      <c r="C17" s="403"/>
      <c r="D17" s="403"/>
      <c r="E17" s="403"/>
      <c r="F17" s="403"/>
      <c r="G17" s="403"/>
      <c r="H17" s="403"/>
      <c r="I17" s="403"/>
      <c r="J17" s="403"/>
      <c r="K17" s="401" t="s">
        <v>554</v>
      </c>
      <c r="L17" s="402"/>
      <c r="M17" s="403" t="s">
        <v>724</v>
      </c>
      <c r="N17" s="403"/>
      <c r="O17" s="404"/>
      <c r="P17" s="104" t="s">
        <v>477</v>
      </c>
      <c r="Q17" s="114">
        <v>41591</v>
      </c>
      <c r="R17" s="111" t="s">
        <v>478</v>
      </c>
      <c r="S17" s="114">
        <v>41593</v>
      </c>
      <c r="T17" s="115"/>
      <c r="U17" s="4"/>
      <c r="V17" s="4"/>
    </row>
    <row r="18" spans="1:22" ht="12.75">
      <c r="A18" s="401" t="s">
        <v>643</v>
      </c>
      <c r="B18" s="402"/>
      <c r="C18" s="403" t="s">
        <v>730</v>
      </c>
      <c r="D18" s="403"/>
      <c r="E18" s="403"/>
      <c r="F18" s="403"/>
      <c r="G18" s="403"/>
      <c r="H18" s="403"/>
      <c r="I18" s="403"/>
      <c r="J18" s="403"/>
      <c r="K18" s="403"/>
      <c r="L18" s="404"/>
      <c r="M18" s="401" t="s">
        <v>620</v>
      </c>
      <c r="N18" s="402"/>
      <c r="O18" s="403" t="s">
        <v>737</v>
      </c>
      <c r="P18" s="403"/>
      <c r="Q18" s="403"/>
      <c r="R18" s="403"/>
      <c r="S18" s="404"/>
      <c r="T18" s="115"/>
      <c r="U18" s="4"/>
      <c r="V18" s="4"/>
    </row>
    <row r="19" spans="1:19" ht="12.75">
      <c r="A19" s="421"/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</row>
    <row r="20" spans="1:22" ht="12.75">
      <c r="A20" s="57" t="s">
        <v>646</v>
      </c>
      <c r="B20" s="403" t="s">
        <v>731</v>
      </c>
      <c r="C20" s="403"/>
      <c r="D20" s="403"/>
      <c r="E20" s="403"/>
      <c r="F20" s="403"/>
      <c r="G20" s="403"/>
      <c r="H20" s="403"/>
      <c r="I20" s="403"/>
      <c r="J20" s="403"/>
      <c r="K20" s="401" t="s">
        <v>554</v>
      </c>
      <c r="L20" s="402"/>
      <c r="M20" s="403" t="s">
        <v>736</v>
      </c>
      <c r="N20" s="403"/>
      <c r="O20" s="404"/>
      <c r="P20" s="104" t="s">
        <v>477</v>
      </c>
      <c r="Q20" s="114">
        <v>41591</v>
      </c>
      <c r="R20" s="111" t="s">
        <v>478</v>
      </c>
      <c r="S20" s="114">
        <v>41593</v>
      </c>
      <c r="T20" s="115"/>
      <c r="U20" s="4"/>
      <c r="V20" s="4"/>
    </row>
    <row r="21" spans="1:22" ht="12.75">
      <c r="A21" s="401" t="s">
        <v>643</v>
      </c>
      <c r="B21" s="402"/>
      <c r="C21" s="403" t="s">
        <v>732</v>
      </c>
      <c r="D21" s="403"/>
      <c r="E21" s="403"/>
      <c r="F21" s="403"/>
      <c r="G21" s="403"/>
      <c r="H21" s="403"/>
      <c r="I21" s="403"/>
      <c r="J21" s="403"/>
      <c r="K21" s="403"/>
      <c r="L21" s="404"/>
      <c r="M21" s="401" t="s">
        <v>620</v>
      </c>
      <c r="N21" s="402"/>
      <c r="O21" s="403" t="s">
        <v>738</v>
      </c>
      <c r="P21" s="403"/>
      <c r="Q21" s="403"/>
      <c r="R21" s="403"/>
      <c r="S21" s="404"/>
      <c r="T21" s="115"/>
      <c r="U21" s="4"/>
      <c r="V21" s="4"/>
    </row>
    <row r="22" spans="1:19" ht="12.75">
      <c r="A22" s="421"/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</row>
    <row r="23" spans="1:22" ht="12.75">
      <c r="A23" s="57" t="s">
        <v>646</v>
      </c>
      <c r="B23" s="403" t="s">
        <v>733</v>
      </c>
      <c r="C23" s="403"/>
      <c r="D23" s="403"/>
      <c r="E23" s="403"/>
      <c r="F23" s="403"/>
      <c r="G23" s="403"/>
      <c r="H23" s="403"/>
      <c r="I23" s="403"/>
      <c r="J23" s="403"/>
      <c r="K23" s="401" t="s">
        <v>554</v>
      </c>
      <c r="L23" s="402"/>
      <c r="M23" s="403" t="s">
        <v>735</v>
      </c>
      <c r="N23" s="403"/>
      <c r="O23" s="404"/>
      <c r="P23" s="104" t="s">
        <v>477</v>
      </c>
      <c r="Q23" s="114">
        <v>41589</v>
      </c>
      <c r="R23" s="111" t="s">
        <v>478</v>
      </c>
      <c r="S23" s="114">
        <v>41591</v>
      </c>
      <c r="T23" s="115"/>
      <c r="U23" s="4"/>
      <c r="V23" s="4"/>
    </row>
    <row r="24" spans="1:22" ht="12.75">
      <c r="A24" s="401" t="s">
        <v>643</v>
      </c>
      <c r="B24" s="402"/>
      <c r="C24" s="403" t="s">
        <v>734</v>
      </c>
      <c r="D24" s="403"/>
      <c r="E24" s="403"/>
      <c r="F24" s="403"/>
      <c r="G24" s="403"/>
      <c r="H24" s="403"/>
      <c r="I24" s="403"/>
      <c r="J24" s="403"/>
      <c r="K24" s="403"/>
      <c r="L24" s="404"/>
      <c r="M24" s="401" t="s">
        <v>620</v>
      </c>
      <c r="N24" s="402"/>
      <c r="O24" s="403" t="s">
        <v>739</v>
      </c>
      <c r="P24" s="403"/>
      <c r="Q24" s="403"/>
      <c r="R24" s="403"/>
      <c r="S24" s="404"/>
      <c r="T24" s="115"/>
      <c r="U24" s="4"/>
      <c r="V24" s="4"/>
    </row>
    <row r="25" spans="1:19" ht="12.75">
      <c r="A25" s="421"/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</row>
    <row r="26" spans="1:19" s="41" customFormat="1" ht="13.5" customHeight="1">
      <c r="A26" s="104" t="s">
        <v>645</v>
      </c>
      <c r="B26" s="403" t="s">
        <v>573</v>
      </c>
      <c r="C26" s="403"/>
      <c r="D26" s="403"/>
      <c r="E26" s="403"/>
      <c r="F26" s="403"/>
      <c r="G26" s="403"/>
      <c r="H26" s="404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</row>
    <row r="27" spans="1:22" ht="12.75">
      <c r="A27" s="57" t="s">
        <v>646</v>
      </c>
      <c r="B27" s="403" t="s">
        <v>922</v>
      </c>
      <c r="C27" s="403"/>
      <c r="D27" s="403"/>
      <c r="E27" s="403"/>
      <c r="F27" s="403"/>
      <c r="G27" s="403"/>
      <c r="H27" s="403"/>
      <c r="I27" s="403"/>
      <c r="J27" s="403"/>
      <c r="K27" s="401" t="s">
        <v>554</v>
      </c>
      <c r="L27" s="402"/>
      <c r="M27" s="403" t="s">
        <v>735</v>
      </c>
      <c r="N27" s="403"/>
      <c r="O27" s="404"/>
      <c r="P27" s="104" t="s">
        <v>477</v>
      </c>
      <c r="Q27" s="114">
        <v>41693</v>
      </c>
      <c r="R27" s="111" t="s">
        <v>478</v>
      </c>
      <c r="S27" s="114">
        <v>41694</v>
      </c>
      <c r="T27" s="115"/>
      <c r="U27" s="4"/>
      <c r="V27" s="4"/>
    </row>
    <row r="28" spans="1:22" ht="12.75">
      <c r="A28" s="401" t="s">
        <v>643</v>
      </c>
      <c r="B28" s="402"/>
      <c r="C28" s="403" t="s">
        <v>923</v>
      </c>
      <c r="D28" s="403"/>
      <c r="E28" s="403"/>
      <c r="F28" s="403"/>
      <c r="G28" s="403"/>
      <c r="H28" s="403"/>
      <c r="I28" s="403"/>
      <c r="J28" s="403"/>
      <c r="K28" s="403"/>
      <c r="L28" s="404"/>
      <c r="M28" s="401" t="s">
        <v>620</v>
      </c>
      <c r="N28" s="402"/>
      <c r="O28" s="403" t="s">
        <v>712</v>
      </c>
      <c r="P28" s="403"/>
      <c r="Q28" s="403"/>
      <c r="R28" s="403"/>
      <c r="S28" s="404"/>
      <c r="T28" s="115"/>
      <c r="U28" s="4"/>
      <c r="V28" s="4"/>
    </row>
    <row r="29" spans="1:19" ht="12.75">
      <c r="A29" s="421"/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</row>
    <row r="30" spans="1:22" ht="12.75">
      <c r="A30" s="57" t="s">
        <v>646</v>
      </c>
      <c r="B30" s="403" t="s">
        <v>924</v>
      </c>
      <c r="C30" s="403"/>
      <c r="D30" s="403"/>
      <c r="E30" s="403"/>
      <c r="F30" s="403"/>
      <c r="G30" s="403"/>
      <c r="H30" s="403"/>
      <c r="I30" s="403"/>
      <c r="J30" s="403"/>
      <c r="K30" s="401" t="s">
        <v>554</v>
      </c>
      <c r="L30" s="402"/>
      <c r="M30" s="403" t="s">
        <v>889</v>
      </c>
      <c r="N30" s="403"/>
      <c r="O30" s="404"/>
      <c r="P30" s="104" t="s">
        <v>477</v>
      </c>
      <c r="Q30" s="114">
        <v>41693</v>
      </c>
      <c r="R30" s="111" t="s">
        <v>478</v>
      </c>
      <c r="S30" s="114">
        <v>41694</v>
      </c>
      <c r="T30" s="115"/>
      <c r="U30" s="4"/>
      <c r="V30" s="4"/>
    </row>
    <row r="31" spans="1:22" ht="12.75">
      <c r="A31" s="401" t="s">
        <v>643</v>
      </c>
      <c r="B31" s="402"/>
      <c r="C31" s="403" t="s">
        <v>923</v>
      </c>
      <c r="D31" s="403"/>
      <c r="E31" s="403"/>
      <c r="F31" s="403"/>
      <c r="G31" s="403"/>
      <c r="H31" s="403"/>
      <c r="I31" s="403"/>
      <c r="J31" s="403"/>
      <c r="K31" s="403"/>
      <c r="L31" s="404"/>
      <c r="M31" s="401" t="s">
        <v>620</v>
      </c>
      <c r="N31" s="402"/>
      <c r="O31" s="403" t="s">
        <v>930</v>
      </c>
      <c r="P31" s="403"/>
      <c r="Q31" s="403"/>
      <c r="R31" s="403"/>
      <c r="S31" s="404"/>
      <c r="T31" s="115"/>
      <c r="U31" s="4"/>
      <c r="V31" s="4"/>
    </row>
    <row r="32" spans="1:19" ht="12.75">
      <c r="A32" s="421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</row>
    <row r="33" spans="1:22" ht="12.75">
      <c r="A33" s="57" t="s">
        <v>646</v>
      </c>
      <c r="B33" s="403" t="s">
        <v>925</v>
      </c>
      <c r="C33" s="403"/>
      <c r="D33" s="403"/>
      <c r="E33" s="403"/>
      <c r="F33" s="403"/>
      <c r="G33" s="403"/>
      <c r="H33" s="403"/>
      <c r="I33" s="403"/>
      <c r="J33" s="403"/>
      <c r="K33" s="401" t="s">
        <v>554</v>
      </c>
      <c r="L33" s="402"/>
      <c r="M33" s="403" t="s">
        <v>928</v>
      </c>
      <c r="N33" s="403"/>
      <c r="O33" s="404"/>
      <c r="P33" s="104" t="s">
        <v>477</v>
      </c>
      <c r="Q33" s="114">
        <v>41690</v>
      </c>
      <c r="R33" s="111" t="s">
        <v>478</v>
      </c>
      <c r="S33" s="114">
        <v>41691</v>
      </c>
      <c r="T33" s="115"/>
      <c r="U33" s="4"/>
      <c r="V33" s="4"/>
    </row>
    <row r="34" spans="1:22" ht="12.75">
      <c r="A34" s="401" t="s">
        <v>643</v>
      </c>
      <c r="B34" s="402"/>
      <c r="C34" s="403" t="s">
        <v>926</v>
      </c>
      <c r="D34" s="403"/>
      <c r="E34" s="403"/>
      <c r="F34" s="403"/>
      <c r="G34" s="403"/>
      <c r="H34" s="403"/>
      <c r="I34" s="403"/>
      <c r="J34" s="403"/>
      <c r="K34" s="403"/>
      <c r="L34" s="404"/>
      <c r="M34" s="401" t="s">
        <v>620</v>
      </c>
      <c r="N34" s="402"/>
      <c r="O34" s="403" t="s">
        <v>712</v>
      </c>
      <c r="P34" s="403"/>
      <c r="Q34" s="403"/>
      <c r="R34" s="403"/>
      <c r="S34" s="404"/>
      <c r="T34" s="115"/>
      <c r="U34" s="4"/>
      <c r="V34" s="4"/>
    </row>
    <row r="35" spans="1:19" ht="12.75">
      <c r="A35" s="421"/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</row>
    <row r="36" spans="1:22" ht="12.75">
      <c r="A36" s="57" t="s">
        <v>646</v>
      </c>
      <c r="B36" s="403" t="s">
        <v>927</v>
      </c>
      <c r="C36" s="403"/>
      <c r="D36" s="403"/>
      <c r="E36" s="403"/>
      <c r="F36" s="403"/>
      <c r="G36" s="403"/>
      <c r="H36" s="403"/>
      <c r="I36" s="403"/>
      <c r="J36" s="403"/>
      <c r="K36" s="401" t="s">
        <v>554</v>
      </c>
      <c r="L36" s="402"/>
      <c r="M36" s="403" t="s">
        <v>929</v>
      </c>
      <c r="N36" s="403"/>
      <c r="O36" s="404"/>
      <c r="P36" s="104" t="s">
        <v>477</v>
      </c>
      <c r="Q36" s="114">
        <v>41690</v>
      </c>
      <c r="R36" s="111" t="s">
        <v>478</v>
      </c>
      <c r="S36" s="114">
        <v>41691</v>
      </c>
      <c r="T36" s="115"/>
      <c r="U36" s="4"/>
      <c r="V36" s="4"/>
    </row>
    <row r="37" spans="1:22" ht="12.75">
      <c r="A37" s="401" t="s">
        <v>643</v>
      </c>
      <c r="B37" s="402"/>
      <c r="C37" s="403" t="s">
        <v>926</v>
      </c>
      <c r="D37" s="403"/>
      <c r="E37" s="403"/>
      <c r="F37" s="403"/>
      <c r="G37" s="403"/>
      <c r="H37" s="403"/>
      <c r="I37" s="403"/>
      <c r="J37" s="403"/>
      <c r="K37" s="403"/>
      <c r="L37" s="404"/>
      <c r="M37" s="401" t="s">
        <v>620</v>
      </c>
      <c r="N37" s="402"/>
      <c r="O37" s="403" t="s">
        <v>712</v>
      </c>
      <c r="P37" s="403"/>
      <c r="Q37" s="403"/>
      <c r="R37" s="403"/>
      <c r="S37" s="404"/>
      <c r="T37" s="115"/>
      <c r="U37" s="4"/>
      <c r="V37" s="4"/>
    </row>
    <row r="38" spans="1:19" ht="12.75">
      <c r="A38" s="421"/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</row>
    <row r="39" spans="1:19" s="41" customFormat="1" ht="13.5" customHeight="1">
      <c r="A39" s="104" t="s">
        <v>645</v>
      </c>
      <c r="B39" s="403" t="s">
        <v>965</v>
      </c>
      <c r="C39" s="403"/>
      <c r="D39" s="403"/>
      <c r="E39" s="403"/>
      <c r="F39" s="403"/>
      <c r="G39" s="403"/>
      <c r="H39" s="404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</row>
    <row r="40" spans="1:22" ht="12.75">
      <c r="A40" s="57" t="s">
        <v>646</v>
      </c>
      <c r="B40" s="403" t="s">
        <v>966</v>
      </c>
      <c r="C40" s="403"/>
      <c r="D40" s="403"/>
      <c r="E40" s="403"/>
      <c r="F40" s="403"/>
      <c r="G40" s="403"/>
      <c r="H40" s="403"/>
      <c r="I40" s="403"/>
      <c r="J40" s="403"/>
      <c r="K40" s="401" t="s">
        <v>554</v>
      </c>
      <c r="L40" s="402"/>
      <c r="M40" s="403" t="s">
        <v>948</v>
      </c>
      <c r="N40" s="403"/>
      <c r="O40" s="404"/>
      <c r="P40" s="104" t="s">
        <v>477</v>
      </c>
      <c r="Q40" s="114">
        <v>41693</v>
      </c>
      <c r="R40" s="111" t="s">
        <v>478</v>
      </c>
      <c r="S40" s="114">
        <v>41694</v>
      </c>
      <c r="T40" s="115"/>
      <c r="U40" s="4"/>
      <c r="V40" s="4"/>
    </row>
    <row r="41" spans="1:22" ht="12.75">
      <c r="A41" s="401" t="s">
        <v>643</v>
      </c>
      <c r="B41" s="402"/>
      <c r="C41" s="403" t="s">
        <v>923</v>
      </c>
      <c r="D41" s="403"/>
      <c r="E41" s="403"/>
      <c r="F41" s="403"/>
      <c r="G41" s="403"/>
      <c r="H41" s="403"/>
      <c r="I41" s="403"/>
      <c r="J41" s="403"/>
      <c r="K41" s="403"/>
      <c r="L41" s="404"/>
      <c r="M41" s="401" t="s">
        <v>620</v>
      </c>
      <c r="N41" s="402"/>
      <c r="O41" s="403" t="s">
        <v>712</v>
      </c>
      <c r="P41" s="403"/>
      <c r="Q41" s="403"/>
      <c r="R41" s="403"/>
      <c r="S41" s="404"/>
      <c r="T41" s="115"/>
      <c r="U41" s="4"/>
      <c r="V41" s="4"/>
    </row>
    <row r="42" spans="1:19" ht="12.75">
      <c r="A42" s="421"/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</row>
    <row r="43" spans="1:22" ht="12.75">
      <c r="A43" s="57" t="s">
        <v>646</v>
      </c>
      <c r="B43" s="403" t="s">
        <v>967</v>
      </c>
      <c r="C43" s="403"/>
      <c r="D43" s="403"/>
      <c r="E43" s="403"/>
      <c r="F43" s="403"/>
      <c r="G43" s="403"/>
      <c r="H43" s="403"/>
      <c r="I43" s="403"/>
      <c r="J43" s="403"/>
      <c r="K43" s="401" t="s">
        <v>554</v>
      </c>
      <c r="L43" s="402"/>
      <c r="M43" s="403" t="s">
        <v>969</v>
      </c>
      <c r="N43" s="403"/>
      <c r="O43" s="404"/>
      <c r="P43" s="104" t="s">
        <v>477</v>
      </c>
      <c r="Q43" s="114">
        <v>41590</v>
      </c>
      <c r="R43" s="111" t="s">
        <v>478</v>
      </c>
      <c r="S43" s="114">
        <v>41592</v>
      </c>
      <c r="T43" s="115"/>
      <c r="U43" s="4"/>
      <c r="V43" s="4"/>
    </row>
    <row r="44" spans="1:22" ht="12.75">
      <c r="A44" s="401" t="s">
        <v>643</v>
      </c>
      <c r="B44" s="402"/>
      <c r="C44" s="403" t="s">
        <v>968</v>
      </c>
      <c r="D44" s="403"/>
      <c r="E44" s="403"/>
      <c r="F44" s="403"/>
      <c r="G44" s="403"/>
      <c r="H44" s="403"/>
      <c r="I44" s="403"/>
      <c r="J44" s="403"/>
      <c r="K44" s="403"/>
      <c r="L44" s="404"/>
      <c r="M44" s="401" t="s">
        <v>620</v>
      </c>
      <c r="N44" s="402"/>
      <c r="O44" s="403" t="s">
        <v>930</v>
      </c>
      <c r="P44" s="403"/>
      <c r="Q44" s="403"/>
      <c r="R44" s="403"/>
      <c r="S44" s="404"/>
      <c r="T44" s="115"/>
      <c r="U44" s="4"/>
      <c r="V44" s="4"/>
    </row>
    <row r="45" spans="1:19" ht="12.75">
      <c r="A45" s="421"/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</row>
    <row r="46" spans="1:19" s="41" customFormat="1" ht="13.5" customHeight="1">
      <c r="A46" s="104" t="s">
        <v>645</v>
      </c>
      <c r="B46" s="403" t="s">
        <v>981</v>
      </c>
      <c r="C46" s="403"/>
      <c r="D46" s="403"/>
      <c r="E46" s="403"/>
      <c r="F46" s="403"/>
      <c r="G46" s="403"/>
      <c r="H46" s="404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</row>
    <row r="47" spans="1:22" ht="12.75">
      <c r="A47" s="57" t="s">
        <v>646</v>
      </c>
      <c r="B47" s="403" t="s">
        <v>982</v>
      </c>
      <c r="C47" s="403"/>
      <c r="D47" s="403"/>
      <c r="E47" s="403"/>
      <c r="F47" s="403"/>
      <c r="G47" s="403"/>
      <c r="H47" s="403"/>
      <c r="I47" s="403"/>
      <c r="J47" s="403"/>
      <c r="K47" s="401" t="s">
        <v>554</v>
      </c>
      <c r="L47" s="402"/>
      <c r="M47" s="403" t="s">
        <v>988</v>
      </c>
      <c r="N47" s="403"/>
      <c r="O47" s="404"/>
      <c r="P47" s="104" t="s">
        <v>477</v>
      </c>
      <c r="Q47" s="114">
        <v>41955</v>
      </c>
      <c r="R47" s="111" t="s">
        <v>478</v>
      </c>
      <c r="S47" s="114">
        <v>41957</v>
      </c>
      <c r="T47" s="115"/>
      <c r="U47" s="4"/>
      <c r="V47" s="4"/>
    </row>
    <row r="48" spans="1:22" ht="12.75">
      <c r="A48" s="401" t="s">
        <v>643</v>
      </c>
      <c r="B48" s="402"/>
      <c r="C48" s="403" t="s">
        <v>983</v>
      </c>
      <c r="D48" s="403"/>
      <c r="E48" s="403"/>
      <c r="F48" s="403"/>
      <c r="G48" s="403"/>
      <c r="H48" s="403"/>
      <c r="I48" s="403"/>
      <c r="J48" s="403"/>
      <c r="K48" s="403"/>
      <c r="L48" s="404"/>
      <c r="M48" s="401" t="s">
        <v>620</v>
      </c>
      <c r="N48" s="402"/>
      <c r="O48" s="403" t="s">
        <v>739</v>
      </c>
      <c r="P48" s="403"/>
      <c r="Q48" s="403"/>
      <c r="R48" s="403"/>
      <c r="S48" s="404"/>
      <c r="T48" s="115"/>
      <c r="U48" s="4"/>
      <c r="V48" s="4"/>
    </row>
    <row r="49" spans="1:19" ht="12.75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</row>
    <row r="50" spans="1:22" ht="12.75">
      <c r="A50" s="57" t="s">
        <v>646</v>
      </c>
      <c r="B50" s="403" t="s">
        <v>984</v>
      </c>
      <c r="C50" s="403"/>
      <c r="D50" s="403"/>
      <c r="E50" s="403"/>
      <c r="F50" s="403"/>
      <c r="G50" s="403"/>
      <c r="H50" s="403"/>
      <c r="I50" s="403"/>
      <c r="J50" s="403"/>
      <c r="K50" s="401" t="s">
        <v>554</v>
      </c>
      <c r="L50" s="402"/>
      <c r="M50" s="403" t="s">
        <v>989</v>
      </c>
      <c r="N50" s="403"/>
      <c r="O50" s="404"/>
      <c r="P50" s="104" t="s">
        <v>477</v>
      </c>
      <c r="Q50" s="114">
        <v>41589</v>
      </c>
      <c r="R50" s="111" t="s">
        <v>478</v>
      </c>
      <c r="S50" s="114">
        <v>41592</v>
      </c>
      <c r="T50" s="115"/>
      <c r="U50" s="4"/>
      <c r="V50" s="4"/>
    </row>
    <row r="51" spans="1:22" ht="12.75">
      <c r="A51" s="401" t="s">
        <v>643</v>
      </c>
      <c r="B51" s="402"/>
      <c r="C51" s="403" t="s">
        <v>985</v>
      </c>
      <c r="D51" s="403"/>
      <c r="E51" s="403"/>
      <c r="F51" s="403"/>
      <c r="G51" s="403"/>
      <c r="H51" s="403"/>
      <c r="I51" s="403"/>
      <c r="J51" s="403"/>
      <c r="K51" s="403"/>
      <c r="L51" s="404"/>
      <c r="M51" s="401" t="s">
        <v>620</v>
      </c>
      <c r="N51" s="402"/>
      <c r="O51" s="403" t="s">
        <v>930</v>
      </c>
      <c r="P51" s="403"/>
      <c r="Q51" s="403"/>
      <c r="R51" s="403"/>
      <c r="S51" s="404"/>
      <c r="T51" s="115"/>
      <c r="U51" s="4"/>
      <c r="V51" s="4"/>
    </row>
    <row r="52" spans="1:19" ht="12.75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</row>
    <row r="53" spans="1:22" ht="12.75">
      <c r="A53" s="57" t="s">
        <v>646</v>
      </c>
      <c r="B53" s="403" t="s">
        <v>986</v>
      </c>
      <c r="C53" s="403"/>
      <c r="D53" s="403"/>
      <c r="E53" s="403"/>
      <c r="F53" s="403"/>
      <c r="G53" s="403"/>
      <c r="H53" s="403"/>
      <c r="I53" s="403"/>
      <c r="J53" s="403"/>
      <c r="K53" s="401" t="s">
        <v>554</v>
      </c>
      <c r="L53" s="402"/>
      <c r="M53" s="403" t="s">
        <v>929</v>
      </c>
      <c r="N53" s="403"/>
      <c r="O53" s="404"/>
      <c r="P53" s="104" t="s">
        <v>477</v>
      </c>
      <c r="Q53" s="114">
        <v>41589</v>
      </c>
      <c r="R53" s="111" t="s">
        <v>478</v>
      </c>
      <c r="S53" s="114">
        <v>41592</v>
      </c>
      <c r="T53" s="115"/>
      <c r="U53" s="4"/>
      <c r="V53" s="4"/>
    </row>
    <row r="54" spans="1:22" ht="12.75">
      <c r="A54" s="401" t="s">
        <v>643</v>
      </c>
      <c r="B54" s="402"/>
      <c r="C54" s="403" t="s">
        <v>987</v>
      </c>
      <c r="D54" s="403"/>
      <c r="E54" s="403"/>
      <c r="F54" s="403"/>
      <c r="G54" s="403"/>
      <c r="H54" s="403"/>
      <c r="I54" s="403"/>
      <c r="J54" s="403"/>
      <c r="K54" s="403"/>
      <c r="L54" s="404"/>
      <c r="M54" s="401" t="s">
        <v>620</v>
      </c>
      <c r="N54" s="402"/>
      <c r="O54" s="403" t="s">
        <v>738</v>
      </c>
      <c r="P54" s="403"/>
      <c r="Q54" s="403"/>
      <c r="R54" s="403"/>
      <c r="S54" s="404"/>
      <c r="T54" s="115"/>
      <c r="U54" s="4"/>
      <c r="V54" s="4"/>
    </row>
    <row r="55" spans="1:19" ht="12.75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</row>
    <row r="56" spans="1:19" s="41" customFormat="1" ht="13.5" customHeight="1">
      <c r="A56" s="104" t="s">
        <v>645</v>
      </c>
      <c r="B56" s="403" t="s">
        <v>159</v>
      </c>
      <c r="C56" s="403"/>
      <c r="D56" s="403"/>
      <c r="E56" s="403"/>
      <c r="F56" s="403"/>
      <c r="G56" s="403"/>
      <c r="H56" s="404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</row>
    <row r="57" spans="1:22" ht="12.75">
      <c r="A57" s="57" t="s">
        <v>646</v>
      </c>
      <c r="B57" s="403" t="s">
        <v>160</v>
      </c>
      <c r="C57" s="403"/>
      <c r="D57" s="403"/>
      <c r="E57" s="403"/>
      <c r="F57" s="403"/>
      <c r="G57" s="403"/>
      <c r="H57" s="403"/>
      <c r="I57" s="403"/>
      <c r="J57" s="403"/>
      <c r="K57" s="401" t="s">
        <v>554</v>
      </c>
      <c r="L57" s="402"/>
      <c r="M57" s="403" t="s">
        <v>888</v>
      </c>
      <c r="N57" s="403"/>
      <c r="O57" s="404"/>
      <c r="P57" s="104" t="s">
        <v>477</v>
      </c>
      <c r="Q57" s="114">
        <v>41680</v>
      </c>
      <c r="R57" s="111" t="s">
        <v>478</v>
      </c>
      <c r="S57" s="114">
        <v>41685</v>
      </c>
      <c r="T57" s="115"/>
      <c r="U57" s="4"/>
      <c r="V57" s="4"/>
    </row>
    <row r="58" spans="1:22" ht="12.75">
      <c r="A58" s="401" t="s">
        <v>643</v>
      </c>
      <c r="B58" s="402"/>
      <c r="C58" s="403" t="s">
        <v>161</v>
      </c>
      <c r="D58" s="403"/>
      <c r="E58" s="403"/>
      <c r="F58" s="403"/>
      <c r="G58" s="403"/>
      <c r="H58" s="403"/>
      <c r="I58" s="403"/>
      <c r="J58" s="403"/>
      <c r="K58" s="403"/>
      <c r="L58" s="404"/>
      <c r="M58" s="401" t="s">
        <v>620</v>
      </c>
      <c r="N58" s="402"/>
      <c r="O58" s="403" t="s">
        <v>772</v>
      </c>
      <c r="P58" s="403"/>
      <c r="Q58" s="403"/>
      <c r="R58" s="403"/>
      <c r="S58" s="404"/>
      <c r="T58" s="115"/>
      <c r="U58" s="4"/>
      <c r="V58" s="4"/>
    </row>
    <row r="59" spans="1:19" ht="12.75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</row>
    <row r="60" spans="1:22" ht="12.75">
      <c r="A60" s="57" t="s">
        <v>646</v>
      </c>
      <c r="B60" s="403" t="s">
        <v>162</v>
      </c>
      <c r="C60" s="403"/>
      <c r="D60" s="403"/>
      <c r="E60" s="403"/>
      <c r="F60" s="403"/>
      <c r="G60" s="403"/>
      <c r="H60" s="403"/>
      <c r="I60" s="403"/>
      <c r="J60" s="403"/>
      <c r="K60" s="401" t="s">
        <v>554</v>
      </c>
      <c r="L60" s="402"/>
      <c r="M60" s="403" t="s">
        <v>167</v>
      </c>
      <c r="N60" s="403"/>
      <c r="O60" s="404"/>
      <c r="P60" s="104" t="s">
        <v>477</v>
      </c>
      <c r="Q60" s="114">
        <v>41688</v>
      </c>
      <c r="R60" s="111" t="s">
        <v>478</v>
      </c>
      <c r="S60" s="114">
        <v>41690</v>
      </c>
      <c r="T60" s="115"/>
      <c r="U60" s="4"/>
      <c r="V60" s="4"/>
    </row>
    <row r="61" spans="1:22" ht="12.75">
      <c r="A61" s="401" t="s">
        <v>643</v>
      </c>
      <c r="B61" s="402"/>
      <c r="C61" s="403" t="s">
        <v>161</v>
      </c>
      <c r="D61" s="403"/>
      <c r="E61" s="403"/>
      <c r="F61" s="403"/>
      <c r="G61" s="403"/>
      <c r="H61" s="403"/>
      <c r="I61" s="403"/>
      <c r="J61" s="403"/>
      <c r="K61" s="403"/>
      <c r="L61" s="404"/>
      <c r="M61" s="401" t="s">
        <v>620</v>
      </c>
      <c r="N61" s="402"/>
      <c r="O61" s="403" t="s">
        <v>772</v>
      </c>
      <c r="P61" s="403"/>
      <c r="Q61" s="403"/>
      <c r="R61" s="403"/>
      <c r="S61" s="404"/>
      <c r="T61" s="115"/>
      <c r="U61" s="4"/>
      <c r="V61" s="4"/>
    </row>
    <row r="62" spans="1:19" ht="12.75">
      <c r="A62" s="421"/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</row>
    <row r="63" spans="1:22" ht="12.75">
      <c r="A63" s="57" t="s">
        <v>646</v>
      </c>
      <c r="B63" s="403" t="s">
        <v>163</v>
      </c>
      <c r="C63" s="403"/>
      <c r="D63" s="403"/>
      <c r="E63" s="403"/>
      <c r="F63" s="403"/>
      <c r="G63" s="403"/>
      <c r="H63" s="403"/>
      <c r="I63" s="403"/>
      <c r="J63" s="403"/>
      <c r="K63" s="401" t="s">
        <v>554</v>
      </c>
      <c r="L63" s="402"/>
      <c r="M63" s="403" t="s">
        <v>168</v>
      </c>
      <c r="N63" s="403"/>
      <c r="O63" s="404"/>
      <c r="P63" s="104" t="s">
        <v>477</v>
      </c>
      <c r="Q63" s="114">
        <v>41589</v>
      </c>
      <c r="R63" s="111" t="s">
        <v>478</v>
      </c>
      <c r="S63" s="114">
        <v>41591</v>
      </c>
      <c r="T63" s="115"/>
      <c r="U63" s="4"/>
      <c r="V63" s="4"/>
    </row>
    <row r="64" spans="1:22" ht="12.75">
      <c r="A64" s="401" t="s">
        <v>643</v>
      </c>
      <c r="B64" s="402"/>
      <c r="C64" s="403" t="s">
        <v>164</v>
      </c>
      <c r="D64" s="403"/>
      <c r="E64" s="403"/>
      <c r="F64" s="403"/>
      <c r="G64" s="403"/>
      <c r="H64" s="403"/>
      <c r="I64" s="403"/>
      <c r="J64" s="403"/>
      <c r="K64" s="403"/>
      <c r="L64" s="404"/>
      <c r="M64" s="401" t="s">
        <v>620</v>
      </c>
      <c r="N64" s="402"/>
      <c r="O64" s="403" t="s">
        <v>169</v>
      </c>
      <c r="P64" s="403"/>
      <c r="Q64" s="403"/>
      <c r="R64" s="403"/>
      <c r="S64" s="404"/>
      <c r="T64" s="115"/>
      <c r="U64" s="4"/>
      <c r="V64" s="4"/>
    </row>
    <row r="65" spans="1:19" ht="12.75">
      <c r="A65" s="421"/>
      <c r="B65" s="421"/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421"/>
      <c r="Q65" s="421"/>
      <c r="R65" s="421"/>
      <c r="S65" s="421"/>
    </row>
    <row r="66" spans="1:22" ht="12.75">
      <c r="A66" s="57" t="s">
        <v>646</v>
      </c>
      <c r="B66" s="403" t="s">
        <v>165</v>
      </c>
      <c r="C66" s="403"/>
      <c r="D66" s="403"/>
      <c r="E66" s="403"/>
      <c r="F66" s="403"/>
      <c r="G66" s="403"/>
      <c r="H66" s="403"/>
      <c r="I66" s="403"/>
      <c r="J66" s="403"/>
      <c r="K66" s="401" t="s">
        <v>554</v>
      </c>
      <c r="L66" s="402"/>
      <c r="M66" s="403" t="s">
        <v>989</v>
      </c>
      <c r="N66" s="403"/>
      <c r="O66" s="404"/>
      <c r="P66" s="104" t="s">
        <v>477</v>
      </c>
      <c r="Q66" s="114">
        <v>41589</v>
      </c>
      <c r="R66" s="111" t="s">
        <v>478</v>
      </c>
      <c r="S66" s="114">
        <v>41592</v>
      </c>
      <c r="T66" s="115"/>
      <c r="U66" s="4"/>
      <c r="V66" s="4"/>
    </row>
    <row r="67" spans="1:22" ht="12.75">
      <c r="A67" s="401" t="s">
        <v>643</v>
      </c>
      <c r="B67" s="402"/>
      <c r="C67" s="403" t="s">
        <v>166</v>
      </c>
      <c r="D67" s="403"/>
      <c r="E67" s="403"/>
      <c r="F67" s="403"/>
      <c r="G67" s="403"/>
      <c r="H67" s="403"/>
      <c r="I67" s="403"/>
      <c r="J67" s="403"/>
      <c r="K67" s="403"/>
      <c r="L67" s="404"/>
      <c r="M67" s="401" t="s">
        <v>620</v>
      </c>
      <c r="N67" s="402"/>
      <c r="O67" s="403" t="s">
        <v>739</v>
      </c>
      <c r="P67" s="403"/>
      <c r="Q67" s="403"/>
      <c r="R67" s="403"/>
      <c r="S67" s="404"/>
      <c r="T67" s="115"/>
      <c r="U67" s="4"/>
      <c r="V67" s="4"/>
    </row>
    <row r="68" spans="1:19" ht="12.75">
      <c r="A68" s="421"/>
      <c r="B68" s="421"/>
      <c r="C68" s="421"/>
      <c r="D68" s="421"/>
      <c r="E68" s="421"/>
      <c r="F68" s="421"/>
      <c r="G68" s="421"/>
      <c r="H68" s="421"/>
      <c r="I68" s="421"/>
      <c r="J68" s="421"/>
      <c r="K68" s="421"/>
      <c r="L68" s="421"/>
      <c r="M68" s="421"/>
      <c r="N68" s="421"/>
      <c r="O68" s="421"/>
      <c r="P68" s="421"/>
      <c r="Q68" s="421"/>
      <c r="R68" s="421"/>
      <c r="S68" s="421"/>
    </row>
    <row r="69" spans="1:19" s="41" customFormat="1" ht="13.5" customHeight="1">
      <c r="A69" s="104" t="s">
        <v>645</v>
      </c>
      <c r="B69" s="403" t="s">
        <v>786</v>
      </c>
      <c r="C69" s="403"/>
      <c r="D69" s="403"/>
      <c r="E69" s="403"/>
      <c r="F69" s="403"/>
      <c r="G69" s="403"/>
      <c r="H69" s="404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</row>
    <row r="70" spans="1:22" ht="12.75">
      <c r="A70" s="57" t="s">
        <v>646</v>
      </c>
      <c r="B70" s="403" t="s">
        <v>787</v>
      </c>
      <c r="C70" s="403"/>
      <c r="D70" s="403"/>
      <c r="E70" s="403"/>
      <c r="F70" s="403"/>
      <c r="G70" s="403"/>
      <c r="H70" s="403"/>
      <c r="I70" s="403"/>
      <c r="J70" s="403"/>
      <c r="K70" s="401" t="s">
        <v>554</v>
      </c>
      <c r="L70" s="402"/>
      <c r="M70" s="403" t="s">
        <v>794</v>
      </c>
      <c r="N70" s="403"/>
      <c r="O70" s="404"/>
      <c r="P70" s="104" t="s">
        <v>477</v>
      </c>
      <c r="Q70" s="114">
        <v>41705</v>
      </c>
      <c r="R70" s="111" t="s">
        <v>478</v>
      </c>
      <c r="S70" s="114">
        <v>41705</v>
      </c>
      <c r="T70" s="115"/>
      <c r="U70" s="4"/>
      <c r="V70" s="4"/>
    </row>
    <row r="71" spans="1:22" ht="12.75">
      <c r="A71" s="401" t="s">
        <v>643</v>
      </c>
      <c r="B71" s="402"/>
      <c r="C71" s="403" t="s">
        <v>788</v>
      </c>
      <c r="D71" s="403"/>
      <c r="E71" s="403"/>
      <c r="F71" s="403"/>
      <c r="G71" s="403"/>
      <c r="H71" s="403"/>
      <c r="I71" s="403"/>
      <c r="J71" s="403"/>
      <c r="K71" s="403"/>
      <c r="L71" s="404"/>
      <c r="M71" s="401" t="s">
        <v>620</v>
      </c>
      <c r="N71" s="402"/>
      <c r="O71" s="403" t="s">
        <v>797</v>
      </c>
      <c r="P71" s="403"/>
      <c r="Q71" s="403"/>
      <c r="R71" s="403"/>
      <c r="S71" s="404"/>
      <c r="T71" s="115"/>
      <c r="U71" s="4"/>
      <c r="V71" s="4"/>
    </row>
    <row r="72" spans="1:19" ht="12.75">
      <c r="A72" s="421"/>
      <c r="B72" s="421"/>
      <c r="C72" s="421"/>
      <c r="D72" s="421"/>
      <c r="E72" s="421"/>
      <c r="F72" s="421"/>
      <c r="G72" s="421"/>
      <c r="H72" s="421"/>
      <c r="I72" s="421"/>
      <c r="J72" s="421"/>
      <c r="K72" s="421"/>
      <c r="L72" s="421"/>
      <c r="M72" s="421"/>
      <c r="N72" s="421"/>
      <c r="O72" s="421"/>
      <c r="P72" s="421"/>
      <c r="Q72" s="421"/>
      <c r="R72" s="421"/>
      <c r="S72" s="421"/>
    </row>
    <row r="73" spans="1:22" ht="12.75">
      <c r="A73" s="57" t="s">
        <v>646</v>
      </c>
      <c r="B73" s="403" t="s">
        <v>789</v>
      </c>
      <c r="C73" s="403"/>
      <c r="D73" s="403"/>
      <c r="E73" s="403"/>
      <c r="F73" s="403"/>
      <c r="G73" s="403"/>
      <c r="H73" s="403"/>
      <c r="I73" s="403"/>
      <c r="J73" s="403"/>
      <c r="K73" s="401" t="s">
        <v>554</v>
      </c>
      <c r="L73" s="402"/>
      <c r="M73" s="403" t="s">
        <v>795</v>
      </c>
      <c r="N73" s="403"/>
      <c r="O73" s="404"/>
      <c r="P73" s="104" t="s">
        <v>477</v>
      </c>
      <c r="Q73" s="114">
        <v>41705</v>
      </c>
      <c r="R73" s="111" t="s">
        <v>478</v>
      </c>
      <c r="S73" s="114">
        <v>41705</v>
      </c>
      <c r="T73" s="115"/>
      <c r="U73" s="4"/>
      <c r="V73" s="4"/>
    </row>
    <row r="74" spans="1:22" ht="12.75">
      <c r="A74" s="401" t="s">
        <v>643</v>
      </c>
      <c r="B74" s="402"/>
      <c r="C74" s="403" t="s">
        <v>790</v>
      </c>
      <c r="D74" s="403"/>
      <c r="E74" s="403"/>
      <c r="F74" s="403"/>
      <c r="G74" s="403"/>
      <c r="H74" s="403"/>
      <c r="I74" s="403"/>
      <c r="J74" s="403"/>
      <c r="K74" s="403"/>
      <c r="L74" s="404"/>
      <c r="M74" s="401" t="s">
        <v>620</v>
      </c>
      <c r="N74" s="402"/>
      <c r="O74" s="403" t="s">
        <v>739</v>
      </c>
      <c r="P74" s="403"/>
      <c r="Q74" s="403"/>
      <c r="R74" s="403"/>
      <c r="S74" s="404"/>
      <c r="T74" s="115"/>
      <c r="U74" s="4"/>
      <c r="V74" s="4"/>
    </row>
    <row r="75" spans="1:19" ht="12.75">
      <c r="A75" s="421"/>
      <c r="B75" s="421"/>
      <c r="C75" s="421"/>
      <c r="D75" s="421"/>
      <c r="E75" s="421"/>
      <c r="F75" s="421"/>
      <c r="G75" s="421"/>
      <c r="H75" s="421"/>
      <c r="I75" s="421"/>
      <c r="J75" s="421"/>
      <c r="K75" s="421"/>
      <c r="L75" s="421"/>
      <c r="M75" s="421"/>
      <c r="N75" s="421"/>
      <c r="O75" s="421"/>
      <c r="P75" s="421"/>
      <c r="Q75" s="421"/>
      <c r="R75" s="421"/>
      <c r="S75" s="421"/>
    </row>
    <row r="76" spans="1:22" ht="12.75">
      <c r="A76" s="57" t="s">
        <v>646</v>
      </c>
      <c r="B76" s="403" t="s">
        <v>791</v>
      </c>
      <c r="C76" s="403"/>
      <c r="D76" s="403"/>
      <c r="E76" s="403"/>
      <c r="F76" s="403"/>
      <c r="G76" s="403"/>
      <c r="H76" s="403"/>
      <c r="I76" s="403"/>
      <c r="J76" s="403"/>
      <c r="K76" s="401" t="s">
        <v>554</v>
      </c>
      <c r="L76" s="402"/>
      <c r="M76" s="403" t="s">
        <v>796</v>
      </c>
      <c r="N76" s="403"/>
      <c r="O76" s="404"/>
      <c r="P76" s="104" t="s">
        <v>477</v>
      </c>
      <c r="Q76" s="114">
        <v>41592</v>
      </c>
      <c r="R76" s="111" t="s">
        <v>478</v>
      </c>
      <c r="S76" s="114">
        <v>41593</v>
      </c>
      <c r="T76" s="115"/>
      <c r="U76" s="4"/>
      <c r="V76" s="4"/>
    </row>
    <row r="77" spans="1:22" ht="12.75">
      <c r="A77" s="401" t="s">
        <v>643</v>
      </c>
      <c r="B77" s="402"/>
      <c r="C77" s="403" t="s">
        <v>792</v>
      </c>
      <c r="D77" s="403"/>
      <c r="E77" s="403"/>
      <c r="F77" s="403"/>
      <c r="G77" s="403"/>
      <c r="H77" s="403"/>
      <c r="I77" s="403"/>
      <c r="J77" s="403"/>
      <c r="K77" s="403"/>
      <c r="L77" s="404"/>
      <c r="M77" s="401" t="s">
        <v>620</v>
      </c>
      <c r="N77" s="402"/>
      <c r="O77" s="403" t="s">
        <v>798</v>
      </c>
      <c r="P77" s="403"/>
      <c r="Q77" s="403"/>
      <c r="R77" s="403"/>
      <c r="S77" s="404"/>
      <c r="T77" s="115"/>
      <c r="U77" s="4"/>
      <c r="V77" s="4"/>
    </row>
    <row r="78" spans="1:19" ht="12.75">
      <c r="A78" s="421"/>
      <c r="B78" s="421"/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21"/>
      <c r="N78" s="421"/>
      <c r="O78" s="421"/>
      <c r="P78" s="421"/>
      <c r="Q78" s="421"/>
      <c r="R78" s="421"/>
      <c r="S78" s="421"/>
    </row>
    <row r="79" spans="1:22" ht="12.75">
      <c r="A79" s="57" t="s">
        <v>646</v>
      </c>
      <c r="B79" s="403" t="s">
        <v>787</v>
      </c>
      <c r="C79" s="403"/>
      <c r="D79" s="403"/>
      <c r="E79" s="403"/>
      <c r="F79" s="403"/>
      <c r="G79" s="403"/>
      <c r="H79" s="403"/>
      <c r="I79" s="403"/>
      <c r="J79" s="403"/>
      <c r="K79" s="401" t="s">
        <v>554</v>
      </c>
      <c r="L79" s="402"/>
      <c r="M79" s="403" t="s">
        <v>794</v>
      </c>
      <c r="N79" s="403"/>
      <c r="O79" s="404"/>
      <c r="P79" s="104" t="s">
        <v>477</v>
      </c>
      <c r="Q79" s="114">
        <v>41592</v>
      </c>
      <c r="R79" s="111" t="s">
        <v>478</v>
      </c>
      <c r="S79" s="114">
        <v>41593</v>
      </c>
      <c r="T79" s="115"/>
      <c r="U79" s="4"/>
      <c r="V79" s="4"/>
    </row>
    <row r="80" spans="1:22" ht="12.75">
      <c r="A80" s="401" t="s">
        <v>643</v>
      </c>
      <c r="B80" s="402"/>
      <c r="C80" s="403" t="s">
        <v>793</v>
      </c>
      <c r="D80" s="403"/>
      <c r="E80" s="403"/>
      <c r="F80" s="403"/>
      <c r="G80" s="403"/>
      <c r="H80" s="403"/>
      <c r="I80" s="403"/>
      <c r="J80" s="403"/>
      <c r="K80" s="403"/>
      <c r="L80" s="404"/>
      <c r="M80" s="401" t="s">
        <v>620</v>
      </c>
      <c r="N80" s="402"/>
      <c r="O80" s="403" t="s">
        <v>799</v>
      </c>
      <c r="P80" s="403"/>
      <c r="Q80" s="403"/>
      <c r="R80" s="403"/>
      <c r="S80" s="404"/>
      <c r="T80" s="115"/>
      <c r="U80" s="4"/>
      <c r="V80" s="4"/>
    </row>
    <row r="81" spans="1:19" ht="12.75">
      <c r="A81" s="421"/>
      <c r="B81" s="421"/>
      <c r="C81" s="421"/>
      <c r="D81" s="421"/>
      <c r="E81" s="421"/>
      <c r="F81" s="421"/>
      <c r="G81" s="421"/>
      <c r="H81" s="421"/>
      <c r="I81" s="421"/>
      <c r="J81" s="421"/>
      <c r="K81" s="421"/>
      <c r="L81" s="421"/>
      <c r="M81" s="421"/>
      <c r="N81" s="421"/>
      <c r="O81" s="421"/>
      <c r="P81" s="421"/>
      <c r="Q81" s="421"/>
      <c r="R81" s="421"/>
      <c r="S81" s="421"/>
    </row>
    <row r="82" spans="1:19" s="41" customFormat="1" ht="13.5" customHeight="1">
      <c r="A82" s="104" t="s">
        <v>645</v>
      </c>
      <c r="B82" s="403" t="s">
        <v>198</v>
      </c>
      <c r="C82" s="403"/>
      <c r="D82" s="403"/>
      <c r="E82" s="403"/>
      <c r="F82" s="403"/>
      <c r="G82" s="403"/>
      <c r="H82" s="404"/>
      <c r="I82" s="407"/>
      <c r="J82" s="407"/>
      <c r="K82" s="407"/>
      <c r="L82" s="407"/>
      <c r="M82" s="407"/>
      <c r="N82" s="407"/>
      <c r="O82" s="407"/>
      <c r="P82" s="407"/>
      <c r="Q82" s="407"/>
      <c r="R82" s="407"/>
      <c r="S82" s="407"/>
    </row>
    <row r="83" spans="1:22" ht="12.75">
      <c r="A83" s="57" t="s">
        <v>646</v>
      </c>
      <c r="B83" s="403" t="s">
        <v>199</v>
      </c>
      <c r="C83" s="403"/>
      <c r="D83" s="403"/>
      <c r="E83" s="403"/>
      <c r="F83" s="403"/>
      <c r="G83" s="403"/>
      <c r="H83" s="403"/>
      <c r="I83" s="403"/>
      <c r="J83" s="403"/>
      <c r="K83" s="401" t="s">
        <v>554</v>
      </c>
      <c r="L83" s="402"/>
      <c r="M83" s="403" t="s">
        <v>205</v>
      </c>
      <c r="N83" s="403"/>
      <c r="O83" s="404"/>
      <c r="P83" s="104" t="s">
        <v>477</v>
      </c>
      <c r="Q83" s="114">
        <v>41590</v>
      </c>
      <c r="R83" s="111" t="s">
        <v>478</v>
      </c>
      <c r="S83" s="114">
        <v>41592</v>
      </c>
      <c r="T83" s="115"/>
      <c r="U83" s="4"/>
      <c r="V83" s="4"/>
    </row>
    <row r="84" spans="1:22" ht="12.75">
      <c r="A84" s="401" t="s">
        <v>643</v>
      </c>
      <c r="B84" s="402"/>
      <c r="C84" s="403" t="s">
        <v>200</v>
      </c>
      <c r="D84" s="403"/>
      <c r="E84" s="403"/>
      <c r="F84" s="403"/>
      <c r="G84" s="403"/>
      <c r="H84" s="403"/>
      <c r="I84" s="403"/>
      <c r="J84" s="403"/>
      <c r="K84" s="403"/>
      <c r="L84" s="404"/>
      <c r="M84" s="401" t="s">
        <v>620</v>
      </c>
      <c r="N84" s="402"/>
      <c r="O84" s="403" t="s">
        <v>930</v>
      </c>
      <c r="P84" s="403"/>
      <c r="Q84" s="403"/>
      <c r="R84" s="403"/>
      <c r="S84" s="404"/>
      <c r="T84" s="115"/>
      <c r="U84" s="4"/>
      <c r="V84" s="4"/>
    </row>
    <row r="85" spans="1:19" ht="12.75">
      <c r="A85" s="421"/>
      <c r="B85" s="421"/>
      <c r="C85" s="421"/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1"/>
    </row>
    <row r="86" spans="1:22" ht="12.75">
      <c r="A86" s="57" t="s">
        <v>646</v>
      </c>
      <c r="B86" s="403" t="s">
        <v>201</v>
      </c>
      <c r="C86" s="403"/>
      <c r="D86" s="403"/>
      <c r="E86" s="403"/>
      <c r="F86" s="403"/>
      <c r="G86" s="403"/>
      <c r="H86" s="403"/>
      <c r="I86" s="403"/>
      <c r="J86" s="403"/>
      <c r="K86" s="401" t="s">
        <v>554</v>
      </c>
      <c r="L86" s="402"/>
      <c r="M86" s="403" t="s">
        <v>168</v>
      </c>
      <c r="N86" s="403"/>
      <c r="O86" s="404"/>
      <c r="P86" s="104" t="s">
        <v>477</v>
      </c>
      <c r="Q86" s="114">
        <v>41590</v>
      </c>
      <c r="R86" s="111" t="s">
        <v>478</v>
      </c>
      <c r="S86" s="114">
        <v>41592</v>
      </c>
      <c r="T86" s="115"/>
      <c r="U86" s="4"/>
      <c r="V86" s="4"/>
    </row>
    <row r="87" spans="1:22" ht="12.75">
      <c r="A87" s="401" t="s">
        <v>643</v>
      </c>
      <c r="B87" s="402"/>
      <c r="C87" s="403" t="s">
        <v>202</v>
      </c>
      <c r="D87" s="403"/>
      <c r="E87" s="403"/>
      <c r="F87" s="403"/>
      <c r="G87" s="403"/>
      <c r="H87" s="403"/>
      <c r="I87" s="403"/>
      <c r="J87" s="403"/>
      <c r="K87" s="403"/>
      <c r="L87" s="404"/>
      <c r="M87" s="401" t="s">
        <v>620</v>
      </c>
      <c r="N87" s="402"/>
      <c r="O87" s="403" t="s">
        <v>799</v>
      </c>
      <c r="P87" s="403"/>
      <c r="Q87" s="403"/>
      <c r="R87" s="403"/>
      <c r="S87" s="404"/>
      <c r="T87" s="115"/>
      <c r="U87" s="4"/>
      <c r="V87" s="4"/>
    </row>
    <row r="88" spans="1:19" ht="12.75">
      <c r="A88" s="421"/>
      <c r="B88" s="421"/>
      <c r="C88" s="421"/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1"/>
    </row>
    <row r="89" spans="1:22" ht="12.75">
      <c r="A89" s="57" t="s">
        <v>646</v>
      </c>
      <c r="B89" s="403" t="s">
        <v>203</v>
      </c>
      <c r="C89" s="403"/>
      <c r="D89" s="403"/>
      <c r="E89" s="403"/>
      <c r="F89" s="403"/>
      <c r="G89" s="403"/>
      <c r="H89" s="403"/>
      <c r="I89" s="403"/>
      <c r="J89" s="403"/>
      <c r="K89" s="401" t="s">
        <v>554</v>
      </c>
      <c r="L89" s="402"/>
      <c r="M89" s="403" t="s">
        <v>206</v>
      </c>
      <c r="N89" s="403"/>
      <c r="O89" s="404"/>
      <c r="P89" s="104" t="s">
        <v>477</v>
      </c>
      <c r="Q89" s="114">
        <v>41591</v>
      </c>
      <c r="R89" s="111" t="s">
        <v>478</v>
      </c>
      <c r="S89" s="114">
        <v>41592</v>
      </c>
      <c r="T89" s="115"/>
      <c r="U89" s="4"/>
      <c r="V89" s="4"/>
    </row>
    <row r="90" spans="1:22" ht="12.75">
      <c r="A90" s="401" t="s">
        <v>643</v>
      </c>
      <c r="B90" s="402"/>
      <c r="C90" s="403" t="s">
        <v>204</v>
      </c>
      <c r="D90" s="403"/>
      <c r="E90" s="403"/>
      <c r="F90" s="403"/>
      <c r="G90" s="403"/>
      <c r="H90" s="403"/>
      <c r="I90" s="403"/>
      <c r="J90" s="403"/>
      <c r="K90" s="403"/>
      <c r="L90" s="404"/>
      <c r="M90" s="401" t="s">
        <v>620</v>
      </c>
      <c r="N90" s="402"/>
      <c r="O90" s="403" t="s">
        <v>738</v>
      </c>
      <c r="P90" s="403"/>
      <c r="Q90" s="403"/>
      <c r="R90" s="403"/>
      <c r="S90" s="404"/>
      <c r="T90" s="115"/>
      <c r="U90" s="4"/>
      <c r="V90" s="4"/>
    </row>
    <row r="91" spans="1:19" ht="12.75">
      <c r="A91" s="421"/>
      <c r="B91" s="421"/>
      <c r="C91" s="421"/>
      <c r="D91" s="421"/>
      <c r="E91" s="421"/>
      <c r="F91" s="421"/>
      <c r="G91" s="421"/>
      <c r="H91" s="421"/>
      <c r="I91" s="421"/>
      <c r="J91" s="421"/>
      <c r="K91" s="421"/>
      <c r="L91" s="421"/>
      <c r="M91" s="421"/>
      <c r="N91" s="421"/>
      <c r="O91" s="421"/>
      <c r="P91" s="421"/>
      <c r="Q91" s="421"/>
      <c r="R91" s="421"/>
      <c r="S91" s="421"/>
    </row>
    <row r="92" spans="1:19" s="41" customFormat="1" ht="13.5" customHeight="1">
      <c r="A92" s="104" t="s">
        <v>645</v>
      </c>
      <c r="B92" s="403" t="s">
        <v>1112</v>
      </c>
      <c r="C92" s="403"/>
      <c r="D92" s="403"/>
      <c r="E92" s="403"/>
      <c r="F92" s="403"/>
      <c r="G92" s="403"/>
      <c r="H92" s="404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</row>
    <row r="93" spans="1:22" ht="12.75">
      <c r="A93" s="57" t="s">
        <v>646</v>
      </c>
      <c r="B93" s="403" t="s">
        <v>1113</v>
      </c>
      <c r="C93" s="403"/>
      <c r="D93" s="403"/>
      <c r="E93" s="403"/>
      <c r="F93" s="403"/>
      <c r="G93" s="403"/>
      <c r="H93" s="403"/>
      <c r="I93" s="403"/>
      <c r="J93" s="403"/>
      <c r="K93" s="401" t="s">
        <v>554</v>
      </c>
      <c r="L93" s="402"/>
      <c r="M93" s="403" t="s">
        <v>796</v>
      </c>
      <c r="N93" s="403"/>
      <c r="O93" s="404"/>
      <c r="P93" s="104" t="s">
        <v>477</v>
      </c>
      <c r="Q93" s="114">
        <v>41589</v>
      </c>
      <c r="R93" s="111" t="s">
        <v>478</v>
      </c>
      <c r="S93" s="114">
        <v>41591</v>
      </c>
      <c r="T93" s="115"/>
      <c r="U93" s="4"/>
      <c r="V93" s="4"/>
    </row>
    <row r="94" spans="1:22" ht="12.75">
      <c r="A94" s="401" t="s">
        <v>643</v>
      </c>
      <c r="B94" s="402"/>
      <c r="C94" s="403" t="s">
        <v>1114</v>
      </c>
      <c r="D94" s="403"/>
      <c r="E94" s="403"/>
      <c r="F94" s="403"/>
      <c r="G94" s="403"/>
      <c r="H94" s="403"/>
      <c r="I94" s="403"/>
      <c r="J94" s="403"/>
      <c r="K94" s="403"/>
      <c r="L94" s="404"/>
      <c r="M94" s="401" t="s">
        <v>620</v>
      </c>
      <c r="N94" s="402"/>
      <c r="O94" s="403" t="s">
        <v>1115</v>
      </c>
      <c r="P94" s="403"/>
      <c r="Q94" s="403"/>
      <c r="R94" s="403"/>
      <c r="S94" s="404"/>
      <c r="T94" s="115"/>
      <c r="U94" s="4"/>
      <c r="V94" s="4"/>
    </row>
    <row r="95" spans="1:19" ht="12.75">
      <c r="A95" s="421"/>
      <c r="B95" s="421"/>
      <c r="C95" s="421"/>
      <c r="D95" s="421"/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1"/>
      <c r="P95" s="421"/>
      <c r="Q95" s="421"/>
      <c r="R95" s="421"/>
      <c r="S95" s="421"/>
    </row>
    <row r="96" spans="1:19" s="41" customFormat="1" ht="13.5" customHeight="1">
      <c r="A96" s="104" t="s">
        <v>645</v>
      </c>
      <c r="B96" s="403" t="s">
        <v>582</v>
      </c>
      <c r="C96" s="403"/>
      <c r="D96" s="403"/>
      <c r="E96" s="403"/>
      <c r="F96" s="403"/>
      <c r="G96" s="403"/>
      <c r="H96" s="404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407"/>
    </row>
    <row r="97" spans="1:22" ht="12.75">
      <c r="A97" s="57" t="s">
        <v>646</v>
      </c>
      <c r="B97" s="403" t="s">
        <v>233</v>
      </c>
      <c r="C97" s="403"/>
      <c r="D97" s="403"/>
      <c r="E97" s="403"/>
      <c r="F97" s="403"/>
      <c r="G97" s="403"/>
      <c r="H97" s="403"/>
      <c r="I97" s="403"/>
      <c r="J97" s="403"/>
      <c r="K97" s="401" t="s">
        <v>554</v>
      </c>
      <c r="L97" s="402"/>
      <c r="M97" s="403" t="s">
        <v>168</v>
      </c>
      <c r="N97" s="403"/>
      <c r="O97" s="404"/>
      <c r="P97" s="104" t="s">
        <v>477</v>
      </c>
      <c r="Q97" s="114">
        <v>41743</v>
      </c>
      <c r="R97" s="111" t="s">
        <v>478</v>
      </c>
      <c r="S97" s="114">
        <v>41744</v>
      </c>
      <c r="T97" s="115"/>
      <c r="U97" s="4"/>
      <c r="V97" s="4"/>
    </row>
    <row r="98" spans="1:22" ht="12.75">
      <c r="A98" s="401" t="s">
        <v>643</v>
      </c>
      <c r="B98" s="402"/>
      <c r="C98" s="403" t="s">
        <v>234</v>
      </c>
      <c r="D98" s="403"/>
      <c r="E98" s="403"/>
      <c r="F98" s="403"/>
      <c r="G98" s="403"/>
      <c r="H98" s="403"/>
      <c r="I98" s="403"/>
      <c r="J98" s="403"/>
      <c r="K98" s="403"/>
      <c r="L98" s="404"/>
      <c r="M98" s="401" t="s">
        <v>620</v>
      </c>
      <c r="N98" s="402"/>
      <c r="O98" s="403" t="s">
        <v>712</v>
      </c>
      <c r="P98" s="403"/>
      <c r="Q98" s="403"/>
      <c r="R98" s="403"/>
      <c r="S98" s="404"/>
      <c r="T98" s="115"/>
      <c r="U98" s="4"/>
      <c r="V98" s="4"/>
    </row>
    <row r="99" spans="1:19" ht="12.75">
      <c r="A99" s="421"/>
      <c r="B99" s="421"/>
      <c r="C99" s="421"/>
      <c r="D99" s="421"/>
      <c r="E99" s="421"/>
      <c r="F99" s="421"/>
      <c r="G99" s="421"/>
      <c r="H99" s="421"/>
      <c r="I99" s="421"/>
      <c r="J99" s="421"/>
      <c r="K99" s="421"/>
      <c r="L99" s="421"/>
      <c r="M99" s="421"/>
      <c r="N99" s="421"/>
      <c r="O99" s="421"/>
      <c r="P99" s="421"/>
      <c r="Q99" s="421"/>
      <c r="R99" s="421"/>
      <c r="S99" s="421"/>
    </row>
    <row r="100" spans="1:22" ht="12.75">
      <c r="A100" s="57" t="s">
        <v>646</v>
      </c>
      <c r="B100" s="403" t="s">
        <v>235</v>
      </c>
      <c r="C100" s="403"/>
      <c r="D100" s="403"/>
      <c r="E100" s="403"/>
      <c r="F100" s="403"/>
      <c r="G100" s="403"/>
      <c r="H100" s="403"/>
      <c r="I100" s="403"/>
      <c r="J100" s="403"/>
      <c r="K100" s="401" t="s">
        <v>554</v>
      </c>
      <c r="L100" s="402"/>
      <c r="M100" s="403" t="s">
        <v>929</v>
      </c>
      <c r="N100" s="403"/>
      <c r="O100" s="404"/>
      <c r="P100" s="104" t="s">
        <v>477</v>
      </c>
      <c r="Q100" s="114">
        <v>41743</v>
      </c>
      <c r="R100" s="111" t="s">
        <v>478</v>
      </c>
      <c r="S100" s="114">
        <v>41744</v>
      </c>
      <c r="T100" s="115"/>
      <c r="U100" s="4"/>
      <c r="V100" s="4"/>
    </row>
    <row r="101" spans="1:22" ht="12.75">
      <c r="A101" s="401" t="s">
        <v>643</v>
      </c>
      <c r="B101" s="402"/>
      <c r="C101" s="403" t="s">
        <v>234</v>
      </c>
      <c r="D101" s="403"/>
      <c r="E101" s="403"/>
      <c r="F101" s="403"/>
      <c r="G101" s="403"/>
      <c r="H101" s="403"/>
      <c r="I101" s="403"/>
      <c r="J101" s="403"/>
      <c r="K101" s="403"/>
      <c r="L101" s="404"/>
      <c r="M101" s="401" t="s">
        <v>620</v>
      </c>
      <c r="N101" s="402"/>
      <c r="O101" s="403" t="s">
        <v>712</v>
      </c>
      <c r="P101" s="403"/>
      <c r="Q101" s="403"/>
      <c r="R101" s="403"/>
      <c r="S101" s="404"/>
      <c r="T101" s="115"/>
      <c r="U101" s="4"/>
      <c r="V101" s="4"/>
    </row>
    <row r="102" spans="1:19" ht="12.75">
      <c r="A102" s="421"/>
      <c r="B102" s="421"/>
      <c r="C102" s="421"/>
      <c r="D102" s="421"/>
      <c r="E102" s="421"/>
      <c r="F102" s="421"/>
      <c r="G102" s="421"/>
      <c r="H102" s="421"/>
      <c r="I102" s="421"/>
      <c r="J102" s="421"/>
      <c r="K102" s="421"/>
      <c r="L102" s="421"/>
      <c r="M102" s="421"/>
      <c r="N102" s="421"/>
      <c r="O102" s="421"/>
      <c r="P102" s="421"/>
      <c r="Q102" s="421"/>
      <c r="R102" s="421"/>
      <c r="S102" s="421"/>
    </row>
    <row r="103" spans="1:19" s="41" customFormat="1" ht="13.5" customHeight="1">
      <c r="A103" s="104" t="s">
        <v>645</v>
      </c>
      <c r="B103" s="403" t="s">
        <v>587</v>
      </c>
      <c r="C103" s="403"/>
      <c r="D103" s="403"/>
      <c r="E103" s="403"/>
      <c r="F103" s="403"/>
      <c r="G103" s="403"/>
      <c r="H103" s="404"/>
      <c r="I103" s="407"/>
      <c r="J103" s="407"/>
      <c r="K103" s="407"/>
      <c r="L103" s="407"/>
      <c r="M103" s="407"/>
      <c r="N103" s="407"/>
      <c r="O103" s="407"/>
      <c r="P103" s="407"/>
      <c r="Q103" s="407"/>
      <c r="R103" s="407"/>
      <c r="S103" s="407"/>
    </row>
    <row r="104" spans="1:22" ht="12.75">
      <c r="A104" s="57" t="s">
        <v>646</v>
      </c>
      <c r="B104" s="403" t="s">
        <v>1131</v>
      </c>
      <c r="C104" s="403"/>
      <c r="D104" s="403"/>
      <c r="E104" s="403"/>
      <c r="F104" s="403"/>
      <c r="G104" s="403"/>
      <c r="H104" s="403"/>
      <c r="I104" s="403"/>
      <c r="J104" s="403"/>
      <c r="K104" s="401" t="s">
        <v>554</v>
      </c>
      <c r="L104" s="402"/>
      <c r="M104" s="403" t="s">
        <v>1133</v>
      </c>
      <c r="N104" s="403"/>
      <c r="O104" s="404"/>
      <c r="P104" s="104" t="s">
        <v>477</v>
      </c>
      <c r="Q104" s="114">
        <v>41752</v>
      </c>
      <c r="R104" s="111" t="s">
        <v>478</v>
      </c>
      <c r="S104" s="114">
        <v>41752</v>
      </c>
      <c r="T104" s="115"/>
      <c r="U104" s="4"/>
      <c r="V104" s="4"/>
    </row>
    <row r="105" spans="1:22" ht="12.75">
      <c r="A105" s="401" t="s">
        <v>643</v>
      </c>
      <c r="B105" s="402"/>
      <c r="C105" s="403" t="s">
        <v>1132</v>
      </c>
      <c r="D105" s="403"/>
      <c r="E105" s="403"/>
      <c r="F105" s="403"/>
      <c r="G105" s="403"/>
      <c r="H105" s="403"/>
      <c r="I105" s="403"/>
      <c r="J105" s="403"/>
      <c r="K105" s="403"/>
      <c r="L105" s="404"/>
      <c r="M105" s="401" t="s">
        <v>620</v>
      </c>
      <c r="N105" s="402"/>
      <c r="O105" s="403" t="s">
        <v>712</v>
      </c>
      <c r="P105" s="403"/>
      <c r="Q105" s="403"/>
      <c r="R105" s="403"/>
      <c r="S105" s="404"/>
      <c r="T105" s="115"/>
      <c r="U105" s="4"/>
      <c r="V105" s="4"/>
    </row>
    <row r="106" spans="1:19" ht="12.75">
      <c r="A106" s="421"/>
      <c r="B106" s="421"/>
      <c r="C106" s="421"/>
      <c r="D106" s="421"/>
      <c r="E106" s="421"/>
      <c r="F106" s="421"/>
      <c r="G106" s="421"/>
      <c r="H106" s="421"/>
      <c r="I106" s="421"/>
      <c r="J106" s="421"/>
      <c r="K106" s="421"/>
      <c r="L106" s="421"/>
      <c r="M106" s="421"/>
      <c r="N106" s="421"/>
      <c r="O106" s="421"/>
      <c r="P106" s="421"/>
      <c r="Q106" s="421"/>
      <c r="R106" s="421"/>
      <c r="S106" s="421"/>
    </row>
    <row r="107" spans="1:19" s="41" customFormat="1" ht="13.5" customHeight="1">
      <c r="A107" s="104" t="s">
        <v>645</v>
      </c>
      <c r="B107" s="403" t="s">
        <v>51</v>
      </c>
      <c r="C107" s="403"/>
      <c r="D107" s="403"/>
      <c r="E107" s="403"/>
      <c r="F107" s="403"/>
      <c r="G107" s="403"/>
      <c r="H107" s="404"/>
      <c r="I107" s="407"/>
      <c r="J107" s="407"/>
      <c r="K107" s="407"/>
      <c r="L107" s="407"/>
      <c r="M107" s="407"/>
      <c r="N107" s="407"/>
      <c r="O107" s="407"/>
      <c r="P107" s="407"/>
      <c r="Q107" s="407"/>
      <c r="R107" s="407"/>
      <c r="S107" s="407"/>
    </row>
    <row r="108" spans="1:22" ht="12.75">
      <c r="A108" s="57" t="s">
        <v>646</v>
      </c>
      <c r="B108" s="403" t="s">
        <v>55</v>
      </c>
      <c r="C108" s="403"/>
      <c r="D108" s="403"/>
      <c r="E108" s="403"/>
      <c r="F108" s="403"/>
      <c r="G108" s="403"/>
      <c r="H108" s="403"/>
      <c r="I108" s="403"/>
      <c r="J108" s="403"/>
      <c r="K108" s="401" t="s">
        <v>554</v>
      </c>
      <c r="L108" s="402"/>
      <c r="M108" s="403" t="s">
        <v>888</v>
      </c>
      <c r="N108" s="403"/>
      <c r="O108" s="404"/>
      <c r="P108" s="104" t="s">
        <v>477</v>
      </c>
      <c r="Q108" s="114">
        <v>41690</v>
      </c>
      <c r="R108" s="111" t="s">
        <v>478</v>
      </c>
      <c r="S108" s="114">
        <v>41691</v>
      </c>
      <c r="T108" s="115"/>
      <c r="U108" s="4"/>
      <c r="V108" s="4"/>
    </row>
    <row r="109" spans="1:22" ht="12.75">
      <c r="A109" s="401" t="s">
        <v>643</v>
      </c>
      <c r="B109" s="402"/>
      <c r="C109" s="403" t="s">
        <v>56</v>
      </c>
      <c r="D109" s="403"/>
      <c r="E109" s="403"/>
      <c r="F109" s="403"/>
      <c r="G109" s="403"/>
      <c r="H109" s="403"/>
      <c r="I109" s="403"/>
      <c r="J109" s="403"/>
      <c r="K109" s="403"/>
      <c r="L109" s="404"/>
      <c r="M109" s="401" t="s">
        <v>620</v>
      </c>
      <c r="N109" s="402"/>
      <c r="O109" s="403" t="s">
        <v>62</v>
      </c>
      <c r="P109" s="403"/>
      <c r="Q109" s="403"/>
      <c r="R109" s="403"/>
      <c r="S109" s="404"/>
      <c r="T109" s="115"/>
      <c r="U109" s="4"/>
      <c r="V109" s="4"/>
    </row>
    <row r="110" spans="1:19" ht="12.75">
      <c r="A110" s="421"/>
      <c r="B110" s="421"/>
      <c r="C110" s="421"/>
      <c r="D110" s="421"/>
      <c r="E110" s="421"/>
      <c r="F110" s="421"/>
      <c r="G110" s="421"/>
      <c r="H110" s="421"/>
      <c r="I110" s="421"/>
      <c r="J110" s="421"/>
      <c r="K110" s="421"/>
      <c r="L110" s="421"/>
      <c r="M110" s="421"/>
      <c r="N110" s="421"/>
      <c r="O110" s="421"/>
      <c r="P110" s="421"/>
      <c r="Q110" s="421"/>
      <c r="R110" s="421"/>
      <c r="S110" s="421"/>
    </row>
    <row r="111" spans="1:22" ht="12.75">
      <c r="A111" s="57" t="s">
        <v>646</v>
      </c>
      <c r="B111" s="403" t="s">
        <v>57</v>
      </c>
      <c r="C111" s="403"/>
      <c r="D111" s="403"/>
      <c r="E111" s="403"/>
      <c r="F111" s="403"/>
      <c r="G111" s="403"/>
      <c r="H111" s="403"/>
      <c r="I111" s="403"/>
      <c r="J111" s="403"/>
      <c r="K111" s="401" t="s">
        <v>554</v>
      </c>
      <c r="L111" s="402"/>
      <c r="M111" s="403" t="s">
        <v>61</v>
      </c>
      <c r="N111" s="403"/>
      <c r="O111" s="404"/>
      <c r="P111" s="104" t="s">
        <v>477</v>
      </c>
      <c r="Q111" s="114">
        <v>41694</v>
      </c>
      <c r="R111" s="111" t="s">
        <v>478</v>
      </c>
      <c r="S111" s="114">
        <v>41696</v>
      </c>
      <c r="T111" s="115"/>
      <c r="U111" s="4"/>
      <c r="V111" s="4"/>
    </row>
    <row r="112" spans="1:22" ht="12.75">
      <c r="A112" s="401" t="s">
        <v>643</v>
      </c>
      <c r="B112" s="402"/>
      <c r="C112" s="403" t="s">
        <v>58</v>
      </c>
      <c r="D112" s="403"/>
      <c r="E112" s="403"/>
      <c r="F112" s="403"/>
      <c r="G112" s="403"/>
      <c r="H112" s="403"/>
      <c r="I112" s="403"/>
      <c r="J112" s="403"/>
      <c r="K112" s="403"/>
      <c r="L112" s="404"/>
      <c r="M112" s="401" t="s">
        <v>620</v>
      </c>
      <c r="N112" s="402"/>
      <c r="O112" s="403" t="s">
        <v>63</v>
      </c>
      <c r="P112" s="403"/>
      <c r="Q112" s="403"/>
      <c r="R112" s="403"/>
      <c r="S112" s="404"/>
      <c r="T112" s="115"/>
      <c r="U112" s="4"/>
      <c r="V112" s="4"/>
    </row>
    <row r="113" spans="1:19" ht="12.75">
      <c r="A113" s="421"/>
      <c r="B113" s="421"/>
      <c r="C113" s="421"/>
      <c r="D113" s="421"/>
      <c r="E113" s="421"/>
      <c r="F113" s="421"/>
      <c r="G113" s="421"/>
      <c r="H113" s="421"/>
      <c r="I113" s="421"/>
      <c r="J113" s="421"/>
      <c r="K113" s="421"/>
      <c r="L113" s="421"/>
      <c r="M113" s="421"/>
      <c r="N113" s="421"/>
      <c r="O113" s="421"/>
      <c r="P113" s="421"/>
      <c r="Q113" s="421"/>
      <c r="R113" s="421"/>
      <c r="S113" s="421"/>
    </row>
    <row r="114" spans="1:22" ht="12.75">
      <c r="A114" s="57" t="s">
        <v>646</v>
      </c>
      <c r="B114" s="403" t="s">
        <v>59</v>
      </c>
      <c r="C114" s="403"/>
      <c r="D114" s="403"/>
      <c r="E114" s="403"/>
      <c r="F114" s="403"/>
      <c r="G114" s="403"/>
      <c r="H114" s="403"/>
      <c r="I114" s="403"/>
      <c r="J114" s="403"/>
      <c r="K114" s="401" t="s">
        <v>554</v>
      </c>
      <c r="L114" s="402"/>
      <c r="M114" s="403" t="s">
        <v>948</v>
      </c>
      <c r="N114" s="403"/>
      <c r="O114" s="404"/>
      <c r="P114" s="104" t="s">
        <v>477</v>
      </c>
      <c r="Q114" s="114">
        <v>41690</v>
      </c>
      <c r="R114" s="111" t="s">
        <v>478</v>
      </c>
      <c r="S114" s="114">
        <v>41693</v>
      </c>
      <c r="T114" s="115"/>
      <c r="U114" s="4"/>
      <c r="V114" s="4"/>
    </row>
    <row r="115" spans="1:22" ht="12.75">
      <c r="A115" s="401" t="s">
        <v>643</v>
      </c>
      <c r="B115" s="402"/>
      <c r="C115" s="403" t="s">
        <v>60</v>
      </c>
      <c r="D115" s="403"/>
      <c r="E115" s="403"/>
      <c r="F115" s="403"/>
      <c r="G115" s="403"/>
      <c r="H115" s="403"/>
      <c r="I115" s="403"/>
      <c r="J115" s="403"/>
      <c r="K115" s="403"/>
      <c r="L115" s="404"/>
      <c r="M115" s="401" t="s">
        <v>620</v>
      </c>
      <c r="N115" s="402"/>
      <c r="O115" s="403" t="s">
        <v>63</v>
      </c>
      <c r="P115" s="403"/>
      <c r="Q115" s="403"/>
      <c r="R115" s="403"/>
      <c r="S115" s="404"/>
      <c r="T115" s="115"/>
      <c r="U115" s="4"/>
      <c r="V115" s="4"/>
    </row>
  </sheetData>
  <sheetProtection password="CEFE" sheet="1"/>
  <mergeCells count="293">
    <mergeCell ref="A4:S5"/>
    <mergeCell ref="A1:S1"/>
    <mergeCell ref="A2:S2"/>
    <mergeCell ref="A3:D3"/>
    <mergeCell ref="Q3:R3"/>
    <mergeCell ref="E3:P3"/>
    <mergeCell ref="K111:L111"/>
    <mergeCell ref="M111:O111"/>
    <mergeCell ref="A115:B115"/>
    <mergeCell ref="C115:L115"/>
    <mergeCell ref="M115:N115"/>
    <mergeCell ref="O115:S115"/>
    <mergeCell ref="A113:S113"/>
    <mergeCell ref="B114:J114"/>
    <mergeCell ref="K114:L114"/>
    <mergeCell ref="M114:O114"/>
    <mergeCell ref="A109:B109"/>
    <mergeCell ref="C109:L109"/>
    <mergeCell ref="M109:N109"/>
    <mergeCell ref="O109:S109"/>
    <mergeCell ref="A112:B112"/>
    <mergeCell ref="C112:L112"/>
    <mergeCell ref="M112:N112"/>
    <mergeCell ref="O112:S112"/>
    <mergeCell ref="A110:S110"/>
    <mergeCell ref="B111:J111"/>
    <mergeCell ref="M104:O104"/>
    <mergeCell ref="A105:B105"/>
    <mergeCell ref="C105:L105"/>
    <mergeCell ref="M105:N105"/>
    <mergeCell ref="O105:S105"/>
    <mergeCell ref="B108:J108"/>
    <mergeCell ref="K108:L108"/>
    <mergeCell ref="M108:O108"/>
    <mergeCell ref="K100:L100"/>
    <mergeCell ref="M100:O100"/>
    <mergeCell ref="A106:S106"/>
    <mergeCell ref="B107:H107"/>
    <mergeCell ref="I107:S107"/>
    <mergeCell ref="A102:S102"/>
    <mergeCell ref="B103:H103"/>
    <mergeCell ref="I103:S103"/>
    <mergeCell ref="B104:J104"/>
    <mergeCell ref="K104:L104"/>
    <mergeCell ref="A98:B98"/>
    <mergeCell ref="C98:L98"/>
    <mergeCell ref="M98:N98"/>
    <mergeCell ref="O98:S98"/>
    <mergeCell ref="A101:B101"/>
    <mergeCell ref="C101:L101"/>
    <mergeCell ref="M101:N101"/>
    <mergeCell ref="O101:S101"/>
    <mergeCell ref="A99:S99"/>
    <mergeCell ref="B100:J100"/>
    <mergeCell ref="C94:L94"/>
    <mergeCell ref="M94:N94"/>
    <mergeCell ref="O94:S94"/>
    <mergeCell ref="B97:J97"/>
    <mergeCell ref="K97:L97"/>
    <mergeCell ref="M97:O97"/>
    <mergeCell ref="A95:S95"/>
    <mergeCell ref="B96:H96"/>
    <mergeCell ref="I96:S96"/>
    <mergeCell ref="A91:S91"/>
    <mergeCell ref="B92:H92"/>
    <mergeCell ref="I92:S92"/>
    <mergeCell ref="B93:J93"/>
    <mergeCell ref="K93:L93"/>
    <mergeCell ref="M93:O93"/>
    <mergeCell ref="A94:B94"/>
    <mergeCell ref="K86:L86"/>
    <mergeCell ref="M86:O86"/>
    <mergeCell ref="A90:B90"/>
    <mergeCell ref="C90:L90"/>
    <mergeCell ref="M90:N90"/>
    <mergeCell ref="O90:S90"/>
    <mergeCell ref="A88:S88"/>
    <mergeCell ref="B89:J89"/>
    <mergeCell ref="K89:L89"/>
    <mergeCell ref="M89:O89"/>
    <mergeCell ref="A84:B84"/>
    <mergeCell ref="C84:L84"/>
    <mergeCell ref="M84:N84"/>
    <mergeCell ref="O84:S84"/>
    <mergeCell ref="A87:B87"/>
    <mergeCell ref="C87:L87"/>
    <mergeCell ref="M87:N87"/>
    <mergeCell ref="O87:S87"/>
    <mergeCell ref="A85:S85"/>
    <mergeCell ref="B86:J86"/>
    <mergeCell ref="A80:B80"/>
    <mergeCell ref="C80:L80"/>
    <mergeCell ref="M80:N80"/>
    <mergeCell ref="O80:S80"/>
    <mergeCell ref="B83:J83"/>
    <mergeCell ref="K83:L83"/>
    <mergeCell ref="M83:O83"/>
    <mergeCell ref="A81:S81"/>
    <mergeCell ref="B82:H82"/>
    <mergeCell ref="I82:S82"/>
    <mergeCell ref="A77:B77"/>
    <mergeCell ref="C77:L77"/>
    <mergeCell ref="M77:N77"/>
    <mergeCell ref="O77:S77"/>
    <mergeCell ref="A78:S78"/>
    <mergeCell ref="B79:J79"/>
    <mergeCell ref="K79:L79"/>
    <mergeCell ref="M79:O79"/>
    <mergeCell ref="A74:B74"/>
    <mergeCell ref="C74:L74"/>
    <mergeCell ref="M74:N74"/>
    <mergeCell ref="O74:S74"/>
    <mergeCell ref="A75:S75"/>
    <mergeCell ref="B76:J76"/>
    <mergeCell ref="K76:L76"/>
    <mergeCell ref="M76:O76"/>
    <mergeCell ref="A72:S72"/>
    <mergeCell ref="B73:J73"/>
    <mergeCell ref="K73:L73"/>
    <mergeCell ref="M73:O73"/>
    <mergeCell ref="A71:B71"/>
    <mergeCell ref="C71:L71"/>
    <mergeCell ref="M71:N71"/>
    <mergeCell ref="O71:S71"/>
    <mergeCell ref="A68:S68"/>
    <mergeCell ref="B69:H69"/>
    <mergeCell ref="I69:S69"/>
    <mergeCell ref="B70:J70"/>
    <mergeCell ref="K70:L70"/>
    <mergeCell ref="M70:O70"/>
    <mergeCell ref="A67:B67"/>
    <mergeCell ref="C67:L67"/>
    <mergeCell ref="M67:N67"/>
    <mergeCell ref="O67:S67"/>
    <mergeCell ref="A65:S65"/>
    <mergeCell ref="B66:J66"/>
    <mergeCell ref="K66:L66"/>
    <mergeCell ref="M66:O66"/>
    <mergeCell ref="A64:B64"/>
    <mergeCell ref="C64:L64"/>
    <mergeCell ref="M64:N64"/>
    <mergeCell ref="O64:S64"/>
    <mergeCell ref="A62:S62"/>
    <mergeCell ref="B63:J63"/>
    <mergeCell ref="K63:L63"/>
    <mergeCell ref="M63:O63"/>
    <mergeCell ref="A9:S9"/>
    <mergeCell ref="A59:S59"/>
    <mergeCell ref="B60:J60"/>
    <mergeCell ref="K60:L60"/>
    <mergeCell ref="M60:O60"/>
    <mergeCell ref="A58:B58"/>
    <mergeCell ref="C58:L58"/>
    <mergeCell ref="M58:N58"/>
    <mergeCell ref="O58:S58"/>
    <mergeCell ref="A16:S16"/>
    <mergeCell ref="M14:O14"/>
    <mergeCell ref="A15:B15"/>
    <mergeCell ref="C15:L15"/>
    <mergeCell ref="A61:B61"/>
    <mergeCell ref="C61:L61"/>
    <mergeCell ref="M61:N61"/>
    <mergeCell ref="O61:S61"/>
    <mergeCell ref="A55:S55"/>
    <mergeCell ref="B56:H56"/>
    <mergeCell ref="I56:S56"/>
    <mergeCell ref="B57:J57"/>
    <mergeCell ref="K57:L57"/>
    <mergeCell ref="M57:O57"/>
    <mergeCell ref="K50:L50"/>
    <mergeCell ref="M50:O50"/>
    <mergeCell ref="A54:B54"/>
    <mergeCell ref="C54:L54"/>
    <mergeCell ref="M54:N54"/>
    <mergeCell ref="O54:S54"/>
    <mergeCell ref="A52:S52"/>
    <mergeCell ref="B53:J53"/>
    <mergeCell ref="K53:L53"/>
    <mergeCell ref="M53:O53"/>
    <mergeCell ref="A48:B48"/>
    <mergeCell ref="C48:L48"/>
    <mergeCell ref="M48:N48"/>
    <mergeCell ref="O48:S48"/>
    <mergeCell ref="A51:B51"/>
    <mergeCell ref="C51:L51"/>
    <mergeCell ref="M51:N51"/>
    <mergeCell ref="O51:S51"/>
    <mergeCell ref="A49:S49"/>
    <mergeCell ref="B50:J50"/>
    <mergeCell ref="A44:B44"/>
    <mergeCell ref="C44:L44"/>
    <mergeCell ref="M44:N44"/>
    <mergeCell ref="O44:S44"/>
    <mergeCell ref="B47:J47"/>
    <mergeCell ref="K47:L47"/>
    <mergeCell ref="M47:O47"/>
    <mergeCell ref="A45:S45"/>
    <mergeCell ref="B46:H46"/>
    <mergeCell ref="I46:S46"/>
    <mergeCell ref="A41:B41"/>
    <mergeCell ref="C41:L41"/>
    <mergeCell ref="M41:N41"/>
    <mergeCell ref="O41:S41"/>
    <mergeCell ref="A42:S42"/>
    <mergeCell ref="B43:J43"/>
    <mergeCell ref="K43:L43"/>
    <mergeCell ref="M43:O43"/>
    <mergeCell ref="A38:S38"/>
    <mergeCell ref="B39:H39"/>
    <mergeCell ref="I39:S39"/>
    <mergeCell ref="B40:J40"/>
    <mergeCell ref="K40:L40"/>
    <mergeCell ref="M40:O40"/>
    <mergeCell ref="A37:B37"/>
    <mergeCell ref="C37:L37"/>
    <mergeCell ref="M37:N37"/>
    <mergeCell ref="O37:S37"/>
    <mergeCell ref="A35:S35"/>
    <mergeCell ref="B36:J36"/>
    <mergeCell ref="K36:L36"/>
    <mergeCell ref="M36:O36"/>
    <mergeCell ref="K30:L30"/>
    <mergeCell ref="M30:O30"/>
    <mergeCell ref="A34:B34"/>
    <mergeCell ref="C34:L34"/>
    <mergeCell ref="M34:N34"/>
    <mergeCell ref="O34:S34"/>
    <mergeCell ref="A32:S32"/>
    <mergeCell ref="B33:J33"/>
    <mergeCell ref="K33:L33"/>
    <mergeCell ref="M33:O33"/>
    <mergeCell ref="A28:B28"/>
    <mergeCell ref="C28:L28"/>
    <mergeCell ref="M28:N28"/>
    <mergeCell ref="O28:S28"/>
    <mergeCell ref="A31:B31"/>
    <mergeCell ref="C31:L31"/>
    <mergeCell ref="M31:N31"/>
    <mergeCell ref="O31:S31"/>
    <mergeCell ref="A29:S29"/>
    <mergeCell ref="B30:J30"/>
    <mergeCell ref="A24:B24"/>
    <mergeCell ref="C24:L24"/>
    <mergeCell ref="M24:N24"/>
    <mergeCell ref="O24:S24"/>
    <mergeCell ref="B27:J27"/>
    <mergeCell ref="K27:L27"/>
    <mergeCell ref="M27:O27"/>
    <mergeCell ref="A25:S25"/>
    <mergeCell ref="B26:H26"/>
    <mergeCell ref="I26:S26"/>
    <mergeCell ref="A21:B21"/>
    <mergeCell ref="C21:L21"/>
    <mergeCell ref="M21:N21"/>
    <mergeCell ref="O21:S21"/>
    <mergeCell ref="A22:S22"/>
    <mergeCell ref="B23:J23"/>
    <mergeCell ref="K23:L23"/>
    <mergeCell ref="M23:O23"/>
    <mergeCell ref="A18:B18"/>
    <mergeCell ref="C18:L18"/>
    <mergeCell ref="M18:N18"/>
    <mergeCell ref="O18:S18"/>
    <mergeCell ref="A19:S19"/>
    <mergeCell ref="B20:J20"/>
    <mergeCell ref="K20:L20"/>
    <mergeCell ref="M20:O20"/>
    <mergeCell ref="A12:S12"/>
    <mergeCell ref="B13:H13"/>
    <mergeCell ref="I13:S13"/>
    <mergeCell ref="B17:J17"/>
    <mergeCell ref="K17:L17"/>
    <mergeCell ref="M17:O17"/>
    <mergeCell ref="M15:N15"/>
    <mergeCell ref="O15:S15"/>
    <mergeCell ref="B14:J14"/>
    <mergeCell ref="K14:L14"/>
    <mergeCell ref="B10:J10"/>
    <mergeCell ref="K10:L10"/>
    <mergeCell ref="M10:O10"/>
    <mergeCell ref="A11:B11"/>
    <mergeCell ref="C11:L11"/>
    <mergeCell ref="M11:N11"/>
    <mergeCell ref="O11:S11"/>
    <mergeCell ref="A8:B8"/>
    <mergeCell ref="C8:L8"/>
    <mergeCell ref="M8:N8"/>
    <mergeCell ref="O8:S8"/>
    <mergeCell ref="B6:H6"/>
    <mergeCell ref="I6:S6"/>
    <mergeCell ref="B7:J7"/>
    <mergeCell ref="K7:L7"/>
    <mergeCell ref="M7:O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2">
      <selection activeCell="E3" sqref="E3:P3"/>
    </sheetView>
  </sheetViews>
  <sheetFormatPr defaultColWidth="9.140625" defaultRowHeight="12.75"/>
  <cols>
    <col min="1" max="1" width="12.57421875" style="0" customWidth="1"/>
    <col min="2" max="2" width="5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5.28125" style="0" customWidth="1"/>
    <col min="10" max="10" width="4.28125" style="0" customWidth="1"/>
    <col min="11" max="11" width="5.421875" style="0" customWidth="1"/>
    <col min="12" max="12" width="7.140625" style="0" customWidth="1"/>
    <col min="13" max="13" width="5.421875" style="0" customWidth="1"/>
    <col min="14" max="14" width="7.28125" style="0" customWidth="1"/>
    <col min="15" max="15" width="4.57421875" style="0" customWidth="1"/>
    <col min="16" max="16" width="6.7109375" style="0" customWidth="1"/>
    <col min="17" max="17" width="6.00390625" style="0" customWidth="1"/>
    <col min="18" max="18" width="4.28125" style="0" customWidth="1"/>
    <col min="19" max="19" width="8.00390625" style="0" customWidth="1"/>
    <col min="20" max="20" width="5.28125" style="0" customWidth="1"/>
  </cols>
  <sheetData>
    <row r="1" spans="1:19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1"/>
    </row>
    <row r="2" spans="1:19" ht="13.5" thickBo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3.5" thickBot="1">
      <c r="A3" s="413" t="s">
        <v>640</v>
      </c>
      <c r="B3" s="414"/>
      <c r="C3" s="414"/>
      <c r="D3" s="415"/>
      <c r="E3" s="418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20"/>
      <c r="Q3" s="416" t="s">
        <v>483</v>
      </c>
      <c r="R3" s="417"/>
      <c r="S3" s="28" t="s">
        <v>707</v>
      </c>
    </row>
    <row r="4" spans="1:19" s="1" customFormat="1" ht="12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</row>
    <row r="5" spans="1:19" s="7" customFormat="1" ht="12.75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</row>
    <row r="6" spans="1:19" s="41" customFormat="1" ht="13.5" customHeight="1">
      <c r="A6" s="401" t="s">
        <v>563</v>
      </c>
      <c r="B6" s="402"/>
      <c r="C6" s="402"/>
      <c r="D6" s="402"/>
      <c r="E6" s="402"/>
      <c r="F6" s="406"/>
      <c r="G6" s="422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</row>
    <row r="7" spans="1:22" ht="12.75">
      <c r="A7" s="57" t="s">
        <v>642</v>
      </c>
      <c r="B7" s="403" t="s">
        <v>841</v>
      </c>
      <c r="C7" s="403"/>
      <c r="D7" s="403"/>
      <c r="E7" s="403"/>
      <c r="F7" s="403"/>
      <c r="G7" s="403"/>
      <c r="H7" s="403"/>
      <c r="I7" s="403"/>
      <c r="J7" s="403"/>
      <c r="K7" s="403"/>
      <c r="L7" s="404"/>
      <c r="M7" s="57" t="s">
        <v>638</v>
      </c>
      <c r="N7" s="403" t="s">
        <v>842</v>
      </c>
      <c r="O7" s="403"/>
      <c r="P7" s="403"/>
      <c r="Q7" s="404"/>
      <c r="R7" s="113" t="s">
        <v>641</v>
      </c>
      <c r="S7" s="114">
        <v>41691</v>
      </c>
      <c r="T7" s="115"/>
      <c r="U7" s="4"/>
      <c r="V7" s="4"/>
    </row>
    <row r="8" spans="1:19" ht="12.75">
      <c r="A8" s="405"/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</row>
    <row r="9" spans="1:19" s="41" customFormat="1" ht="13.5" customHeight="1">
      <c r="A9" s="401" t="s">
        <v>573</v>
      </c>
      <c r="B9" s="402"/>
      <c r="C9" s="402"/>
      <c r="D9" s="402"/>
      <c r="E9" s="402"/>
      <c r="F9" s="406"/>
      <c r="G9" s="422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</row>
    <row r="10" spans="1:22" ht="12.75">
      <c r="A10" s="57" t="s">
        <v>642</v>
      </c>
      <c r="B10" s="403" t="s">
        <v>931</v>
      </c>
      <c r="C10" s="403"/>
      <c r="D10" s="403"/>
      <c r="E10" s="403"/>
      <c r="F10" s="403"/>
      <c r="G10" s="403"/>
      <c r="H10" s="403"/>
      <c r="I10" s="403"/>
      <c r="J10" s="403"/>
      <c r="K10" s="403"/>
      <c r="L10" s="404"/>
      <c r="M10" s="57" t="s">
        <v>638</v>
      </c>
      <c r="N10" s="403" t="s">
        <v>932</v>
      </c>
      <c r="O10" s="403"/>
      <c r="P10" s="403"/>
      <c r="Q10" s="404"/>
      <c r="R10" s="113" t="s">
        <v>641</v>
      </c>
      <c r="S10" s="114">
        <v>41675</v>
      </c>
      <c r="T10" s="115"/>
      <c r="U10" s="4"/>
      <c r="V10" s="4"/>
    </row>
    <row r="11" spans="1:19" ht="12.75">
      <c r="A11" s="405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</row>
    <row r="12" spans="1:19" s="41" customFormat="1" ht="13.5" customHeight="1">
      <c r="A12" s="401" t="s">
        <v>1104</v>
      </c>
      <c r="B12" s="402"/>
      <c r="C12" s="402"/>
      <c r="D12" s="402"/>
      <c r="E12" s="402"/>
      <c r="F12" s="406"/>
      <c r="G12" s="422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</row>
    <row r="13" spans="1:22" ht="12.75">
      <c r="A13" s="57" t="s">
        <v>642</v>
      </c>
      <c r="B13" s="403" t="s">
        <v>1105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4"/>
      <c r="M13" s="57" t="s">
        <v>638</v>
      </c>
      <c r="N13" s="403" t="s">
        <v>1106</v>
      </c>
      <c r="O13" s="403"/>
      <c r="P13" s="403"/>
      <c r="Q13" s="404"/>
      <c r="R13" s="113" t="s">
        <v>641</v>
      </c>
      <c r="S13" s="114">
        <v>41589</v>
      </c>
      <c r="T13" s="115"/>
      <c r="U13" s="4"/>
      <c r="V13" s="4"/>
    </row>
    <row r="14" spans="1:19" ht="12.75">
      <c r="A14" s="405"/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</row>
    <row r="15" spans="1:19" s="41" customFormat="1" ht="13.5" customHeight="1">
      <c r="A15" s="401" t="s">
        <v>128</v>
      </c>
      <c r="B15" s="402"/>
      <c r="C15" s="402"/>
      <c r="D15" s="402"/>
      <c r="E15" s="402"/>
      <c r="F15" s="406"/>
      <c r="G15" s="422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</row>
    <row r="16" spans="1:22" ht="12.75">
      <c r="A16" s="57" t="s">
        <v>642</v>
      </c>
      <c r="B16" s="403" t="s">
        <v>129</v>
      </c>
      <c r="C16" s="403"/>
      <c r="D16" s="403"/>
      <c r="E16" s="403"/>
      <c r="F16" s="403"/>
      <c r="G16" s="403"/>
      <c r="H16" s="403"/>
      <c r="I16" s="403"/>
      <c r="J16" s="403"/>
      <c r="K16" s="403"/>
      <c r="L16" s="404"/>
      <c r="M16" s="57" t="s">
        <v>638</v>
      </c>
      <c r="N16" s="403" t="s">
        <v>948</v>
      </c>
      <c r="O16" s="403"/>
      <c r="P16" s="403"/>
      <c r="Q16" s="404"/>
      <c r="R16" s="113" t="s">
        <v>641</v>
      </c>
      <c r="S16" s="114">
        <v>41690</v>
      </c>
      <c r="T16" s="115"/>
      <c r="U16" s="4"/>
      <c r="V16" s="4"/>
    </row>
    <row r="17" spans="1:22" ht="12.75">
      <c r="A17" s="57" t="s">
        <v>642</v>
      </c>
      <c r="B17" s="403" t="s">
        <v>130</v>
      </c>
      <c r="C17" s="403"/>
      <c r="D17" s="403"/>
      <c r="E17" s="403"/>
      <c r="F17" s="403"/>
      <c r="G17" s="403"/>
      <c r="H17" s="403"/>
      <c r="I17" s="403"/>
      <c r="J17" s="403"/>
      <c r="K17" s="403"/>
      <c r="L17" s="404"/>
      <c r="M17" s="57" t="s">
        <v>638</v>
      </c>
      <c r="N17" s="403" t="s">
        <v>131</v>
      </c>
      <c r="O17" s="403"/>
      <c r="P17" s="403"/>
      <c r="Q17" s="404"/>
      <c r="R17" s="113" t="s">
        <v>641</v>
      </c>
      <c r="S17" s="114">
        <v>41674</v>
      </c>
      <c r="T17" s="115"/>
      <c r="U17" s="4"/>
      <c r="V17" s="4"/>
    </row>
    <row r="18" spans="1:19" ht="12.75">
      <c r="A18" s="405"/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</row>
    <row r="19" spans="1:19" s="41" customFormat="1" ht="13.5" customHeight="1">
      <c r="A19" s="401" t="s">
        <v>51</v>
      </c>
      <c r="B19" s="402"/>
      <c r="C19" s="402"/>
      <c r="D19" s="402"/>
      <c r="E19" s="402"/>
      <c r="F19" s="406"/>
      <c r="G19" s="422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</row>
    <row r="20" spans="1:22" ht="12.75">
      <c r="A20" s="57" t="s">
        <v>642</v>
      </c>
      <c r="B20" s="403" t="s">
        <v>64</v>
      </c>
      <c r="C20" s="403"/>
      <c r="D20" s="403"/>
      <c r="E20" s="403"/>
      <c r="F20" s="403"/>
      <c r="G20" s="403"/>
      <c r="H20" s="403"/>
      <c r="I20" s="403"/>
      <c r="J20" s="403"/>
      <c r="K20" s="403"/>
      <c r="L20" s="404"/>
      <c r="M20" s="57" t="s">
        <v>638</v>
      </c>
      <c r="N20" s="403" t="s">
        <v>933</v>
      </c>
      <c r="O20" s="403"/>
      <c r="P20" s="403"/>
      <c r="Q20" s="404"/>
      <c r="R20" s="113" t="s">
        <v>641</v>
      </c>
      <c r="S20" s="114" t="s">
        <v>712</v>
      </c>
      <c r="T20" s="115"/>
      <c r="U20" s="4"/>
      <c r="V20" s="4"/>
    </row>
  </sheetData>
  <sheetProtection password="CEFE" sheet="1"/>
  <mergeCells count="32">
    <mergeCell ref="A1:S1"/>
    <mergeCell ref="A2:S2"/>
    <mergeCell ref="A3:D3"/>
    <mergeCell ref="Q3:R3"/>
    <mergeCell ref="E3:P3"/>
    <mergeCell ref="A6:F6"/>
    <mergeCell ref="G6:S6"/>
    <mergeCell ref="A4:S5"/>
    <mergeCell ref="A11:S11"/>
    <mergeCell ref="B10:L10"/>
    <mergeCell ref="N10:Q10"/>
    <mergeCell ref="A8:S8"/>
    <mergeCell ref="A9:F9"/>
    <mergeCell ref="G9:S9"/>
    <mergeCell ref="B7:L7"/>
    <mergeCell ref="N7:Q7"/>
    <mergeCell ref="B20:L20"/>
    <mergeCell ref="N20:Q20"/>
    <mergeCell ref="A14:S14"/>
    <mergeCell ref="A15:F15"/>
    <mergeCell ref="G15:S15"/>
    <mergeCell ref="A12:F12"/>
    <mergeCell ref="G12:S12"/>
    <mergeCell ref="B13:L13"/>
    <mergeCell ref="N13:Q13"/>
    <mergeCell ref="B16:L16"/>
    <mergeCell ref="N16:Q16"/>
    <mergeCell ref="B17:L17"/>
    <mergeCell ref="N17:Q17"/>
    <mergeCell ref="A18:S18"/>
    <mergeCell ref="A19:F19"/>
    <mergeCell ref="G19:S1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E3" sqref="E3:P3"/>
    </sheetView>
  </sheetViews>
  <sheetFormatPr defaultColWidth="9.140625" defaultRowHeight="12.75"/>
  <cols>
    <col min="1" max="1" width="6.57421875" style="0" customWidth="1"/>
    <col min="2" max="2" width="2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9.28125" style="0" customWidth="1"/>
    <col min="9" max="9" width="5.28125" style="0" customWidth="1"/>
    <col min="10" max="10" width="4.28125" style="0" customWidth="1"/>
    <col min="11" max="11" width="5.421875" style="0" customWidth="1"/>
    <col min="12" max="13" width="7.7109375" style="0" customWidth="1"/>
    <col min="14" max="14" width="8.421875" style="0" customWidth="1"/>
    <col min="15" max="15" width="4.57421875" style="0" customWidth="1"/>
    <col min="16" max="16" width="6.7109375" style="0" customWidth="1"/>
    <col min="17" max="17" width="7.140625" style="0" customWidth="1"/>
    <col min="18" max="18" width="8.28125" style="0" customWidth="1"/>
    <col min="19" max="19" width="7.140625" style="0" customWidth="1"/>
    <col min="20" max="20" width="5.28125" style="0" customWidth="1"/>
  </cols>
  <sheetData>
    <row r="1" spans="1:19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1"/>
    </row>
    <row r="2" spans="1:19" ht="13.5" thickBo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3.5" thickBot="1">
      <c r="A3" s="413" t="s">
        <v>636</v>
      </c>
      <c r="B3" s="414"/>
      <c r="C3" s="414"/>
      <c r="D3" s="415"/>
      <c r="E3" s="418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20"/>
      <c r="Q3" s="416" t="s">
        <v>483</v>
      </c>
      <c r="R3" s="417"/>
      <c r="S3" s="28" t="s">
        <v>707</v>
      </c>
    </row>
    <row r="4" spans="1:19" s="1" customFormat="1" ht="12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</row>
    <row r="5" spans="1:19" s="7" customFormat="1" ht="12.75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</row>
    <row r="6" spans="1:19" s="41" customFormat="1" ht="13.5" customHeight="1">
      <c r="A6" s="401" t="s">
        <v>573</v>
      </c>
      <c r="B6" s="402"/>
      <c r="C6" s="402"/>
      <c r="D6" s="402"/>
      <c r="E6" s="402"/>
      <c r="F6" s="406"/>
      <c r="G6" s="422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</row>
    <row r="7" spans="1:22" ht="12.75">
      <c r="A7" s="57" t="s">
        <v>637</v>
      </c>
      <c r="B7" s="403" t="s">
        <v>933</v>
      </c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4"/>
      <c r="T7" s="115"/>
      <c r="U7" s="4"/>
      <c r="V7" s="4"/>
    </row>
    <row r="8" spans="1:19" ht="12.75">
      <c r="A8" s="424" t="s">
        <v>554</v>
      </c>
      <c r="B8" s="425"/>
      <c r="C8" s="405" t="s">
        <v>888</v>
      </c>
      <c r="D8" s="405"/>
      <c r="E8" s="405"/>
      <c r="F8" s="405"/>
      <c r="G8" s="405"/>
      <c r="H8" s="405"/>
      <c r="I8" s="405"/>
      <c r="J8" s="405"/>
      <c r="K8" s="112" t="s">
        <v>477</v>
      </c>
      <c r="L8" s="116">
        <v>41673</v>
      </c>
      <c r="M8" s="117" t="s">
        <v>478</v>
      </c>
      <c r="N8" s="118">
        <v>41677</v>
      </c>
      <c r="O8" s="424" t="s">
        <v>639</v>
      </c>
      <c r="P8" s="425"/>
      <c r="Q8" s="405" t="s">
        <v>935</v>
      </c>
      <c r="R8" s="405"/>
      <c r="S8" s="426"/>
    </row>
    <row r="9" spans="1:19" ht="12.75">
      <c r="A9" s="423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</row>
    <row r="10" spans="1:22" ht="12.75">
      <c r="A10" s="57" t="s">
        <v>637</v>
      </c>
      <c r="B10" s="403" t="s">
        <v>934</v>
      </c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4"/>
      <c r="T10" s="115"/>
      <c r="U10" s="4"/>
      <c r="V10" s="4"/>
    </row>
    <row r="11" spans="1:19" ht="12.75">
      <c r="A11" s="424" t="s">
        <v>554</v>
      </c>
      <c r="B11" s="425"/>
      <c r="C11" s="405" t="s">
        <v>929</v>
      </c>
      <c r="D11" s="405"/>
      <c r="E11" s="405"/>
      <c r="F11" s="405"/>
      <c r="G11" s="405"/>
      <c r="H11" s="405"/>
      <c r="I11" s="405"/>
      <c r="J11" s="405"/>
      <c r="K11" s="112" t="s">
        <v>477</v>
      </c>
      <c r="L11" s="116">
        <v>41738</v>
      </c>
      <c r="M11" s="117" t="s">
        <v>478</v>
      </c>
      <c r="N11" s="118">
        <v>41740</v>
      </c>
      <c r="O11" s="424" t="s">
        <v>639</v>
      </c>
      <c r="P11" s="425"/>
      <c r="Q11" s="405" t="s">
        <v>936</v>
      </c>
      <c r="R11" s="405"/>
      <c r="S11" s="426"/>
    </row>
    <row r="12" spans="1:19" ht="12.75">
      <c r="A12" s="405"/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</row>
    <row r="13" spans="1:19" s="41" customFormat="1" ht="13.5" customHeight="1">
      <c r="A13" s="401" t="s">
        <v>981</v>
      </c>
      <c r="B13" s="402"/>
      <c r="C13" s="402"/>
      <c r="D13" s="402"/>
      <c r="E13" s="402"/>
      <c r="F13" s="406"/>
      <c r="G13" s="422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</row>
    <row r="14" spans="1:22" ht="12.75">
      <c r="A14" s="57" t="s">
        <v>637</v>
      </c>
      <c r="B14" s="403" t="s">
        <v>990</v>
      </c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4"/>
      <c r="T14" s="115"/>
      <c r="U14" s="4"/>
      <c r="V14" s="4"/>
    </row>
    <row r="15" spans="1:19" ht="12.75">
      <c r="A15" s="424" t="s">
        <v>554</v>
      </c>
      <c r="B15" s="425"/>
      <c r="C15" s="405" t="s">
        <v>991</v>
      </c>
      <c r="D15" s="405"/>
      <c r="E15" s="405"/>
      <c r="F15" s="405"/>
      <c r="G15" s="405"/>
      <c r="H15" s="405"/>
      <c r="I15" s="405"/>
      <c r="J15" s="405"/>
      <c r="K15" s="112" t="s">
        <v>477</v>
      </c>
      <c r="L15" s="116">
        <v>41603</v>
      </c>
      <c r="M15" s="117" t="s">
        <v>478</v>
      </c>
      <c r="N15" s="118">
        <v>41605</v>
      </c>
      <c r="O15" s="424" t="s">
        <v>639</v>
      </c>
      <c r="P15" s="425"/>
      <c r="Q15" s="405" t="s">
        <v>936</v>
      </c>
      <c r="R15" s="405"/>
      <c r="S15" s="426"/>
    </row>
    <row r="16" spans="1:19" ht="12.75">
      <c r="A16" s="423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</row>
    <row r="17" spans="1:22" ht="12.75">
      <c r="A17" s="57" t="s">
        <v>637</v>
      </c>
      <c r="B17" s="403" t="s">
        <v>992</v>
      </c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4"/>
      <c r="T17" s="115"/>
      <c r="U17" s="4"/>
      <c r="V17" s="4"/>
    </row>
    <row r="18" spans="1:19" ht="12.75">
      <c r="A18" s="424" t="s">
        <v>554</v>
      </c>
      <c r="B18" s="425"/>
      <c r="C18" s="405" t="s">
        <v>724</v>
      </c>
      <c r="D18" s="405"/>
      <c r="E18" s="405"/>
      <c r="F18" s="405"/>
      <c r="G18" s="405"/>
      <c r="H18" s="405"/>
      <c r="I18" s="405"/>
      <c r="J18" s="405"/>
      <c r="K18" s="112" t="s">
        <v>477</v>
      </c>
      <c r="L18" s="116">
        <v>41618</v>
      </c>
      <c r="M18" s="117" t="s">
        <v>478</v>
      </c>
      <c r="N18" s="118">
        <v>41619</v>
      </c>
      <c r="O18" s="424" t="s">
        <v>639</v>
      </c>
      <c r="P18" s="425"/>
      <c r="Q18" s="405" t="s">
        <v>936</v>
      </c>
      <c r="R18" s="405"/>
      <c r="S18" s="426"/>
    </row>
    <row r="19" spans="1:19" ht="12.75">
      <c r="A19" s="405"/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</row>
    <row r="20" spans="1:22" ht="12.75">
      <c r="A20" s="57" t="s">
        <v>637</v>
      </c>
      <c r="B20" s="403" t="s">
        <v>933</v>
      </c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4"/>
      <c r="T20" s="115"/>
      <c r="U20" s="4"/>
      <c r="V20" s="4"/>
    </row>
    <row r="21" spans="1:19" ht="12.75">
      <c r="A21" s="424" t="s">
        <v>554</v>
      </c>
      <c r="B21" s="425"/>
      <c r="C21" s="405" t="s">
        <v>888</v>
      </c>
      <c r="D21" s="405"/>
      <c r="E21" s="405"/>
      <c r="F21" s="405"/>
      <c r="G21" s="405"/>
      <c r="H21" s="405"/>
      <c r="I21" s="405"/>
      <c r="J21" s="405"/>
      <c r="K21" s="112" t="s">
        <v>477</v>
      </c>
      <c r="L21" s="116">
        <v>41672</v>
      </c>
      <c r="M21" s="117" t="s">
        <v>478</v>
      </c>
      <c r="N21" s="118">
        <v>41676</v>
      </c>
      <c r="O21" s="424" t="s">
        <v>639</v>
      </c>
      <c r="P21" s="425"/>
      <c r="Q21" s="405" t="s">
        <v>935</v>
      </c>
      <c r="R21" s="405"/>
      <c r="S21" s="426"/>
    </row>
    <row r="22" spans="1:19" ht="12.75">
      <c r="A22" s="405"/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</row>
    <row r="23" spans="1:19" s="41" customFormat="1" ht="13.5" customHeight="1">
      <c r="A23" s="401" t="s">
        <v>198</v>
      </c>
      <c r="B23" s="402"/>
      <c r="C23" s="402"/>
      <c r="D23" s="402"/>
      <c r="E23" s="402"/>
      <c r="F23" s="406"/>
      <c r="G23" s="422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</row>
    <row r="24" spans="1:22" ht="12.75">
      <c r="A24" s="57" t="s">
        <v>637</v>
      </c>
      <c r="B24" s="403" t="s">
        <v>207</v>
      </c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4"/>
      <c r="T24" s="115"/>
      <c r="U24" s="4"/>
      <c r="V24" s="4"/>
    </row>
    <row r="25" spans="1:19" ht="12.75">
      <c r="A25" s="424" t="s">
        <v>554</v>
      </c>
      <c r="B25" s="425"/>
      <c r="C25" s="405" t="s">
        <v>888</v>
      </c>
      <c r="D25" s="405"/>
      <c r="E25" s="405"/>
      <c r="F25" s="405"/>
      <c r="G25" s="405"/>
      <c r="H25" s="405"/>
      <c r="I25" s="405"/>
      <c r="J25" s="405"/>
      <c r="K25" s="112" t="s">
        <v>477</v>
      </c>
      <c r="L25" s="116">
        <v>41673</v>
      </c>
      <c r="M25" s="117" t="s">
        <v>478</v>
      </c>
      <c r="N25" s="118">
        <v>41677</v>
      </c>
      <c r="O25" s="424" t="s">
        <v>639</v>
      </c>
      <c r="P25" s="425"/>
      <c r="Q25" s="405" t="s">
        <v>935</v>
      </c>
      <c r="R25" s="405"/>
      <c r="S25" s="426"/>
    </row>
    <row r="26" spans="1:19" ht="12.75">
      <c r="A26" s="423"/>
      <c r="B26" s="423"/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</row>
    <row r="27" spans="1:22" ht="12.75">
      <c r="A27" s="57" t="s">
        <v>637</v>
      </c>
      <c r="B27" s="403" t="s">
        <v>208</v>
      </c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4"/>
      <c r="T27" s="115"/>
      <c r="U27" s="4"/>
      <c r="V27" s="4"/>
    </row>
    <row r="28" spans="1:19" ht="12.75">
      <c r="A28" s="424" t="s">
        <v>554</v>
      </c>
      <c r="B28" s="425"/>
      <c r="C28" s="405" t="s">
        <v>929</v>
      </c>
      <c r="D28" s="405"/>
      <c r="E28" s="405"/>
      <c r="F28" s="405"/>
      <c r="G28" s="405"/>
      <c r="H28" s="405"/>
      <c r="I28" s="405"/>
      <c r="J28" s="405"/>
      <c r="K28" s="112" t="s">
        <v>477</v>
      </c>
      <c r="L28" s="116">
        <v>41738</v>
      </c>
      <c r="M28" s="117" t="s">
        <v>478</v>
      </c>
      <c r="N28" s="118">
        <v>41740</v>
      </c>
      <c r="O28" s="424" t="s">
        <v>639</v>
      </c>
      <c r="P28" s="425"/>
      <c r="Q28" s="405" t="s">
        <v>936</v>
      </c>
      <c r="R28" s="405"/>
      <c r="S28" s="426"/>
    </row>
    <row r="29" spans="1:19" ht="12.75">
      <c r="A29" s="405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</row>
    <row r="30" spans="1:19" s="41" customFormat="1" ht="13.5" customHeight="1">
      <c r="A30" s="401" t="s">
        <v>578</v>
      </c>
      <c r="B30" s="402"/>
      <c r="C30" s="402"/>
      <c r="D30" s="402"/>
      <c r="E30" s="402"/>
      <c r="F30" s="406"/>
      <c r="G30" s="422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</row>
    <row r="31" spans="1:22" ht="12.75">
      <c r="A31" s="57" t="s">
        <v>637</v>
      </c>
      <c r="B31" s="403" t="s">
        <v>134</v>
      </c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4"/>
      <c r="T31" s="115"/>
      <c r="U31" s="4"/>
      <c r="V31" s="4"/>
    </row>
    <row r="32" spans="1:19" ht="12.75">
      <c r="A32" s="424" t="s">
        <v>554</v>
      </c>
      <c r="B32" s="425"/>
      <c r="C32" s="405" t="s">
        <v>720</v>
      </c>
      <c r="D32" s="405"/>
      <c r="E32" s="405"/>
      <c r="F32" s="405"/>
      <c r="G32" s="405"/>
      <c r="H32" s="405"/>
      <c r="I32" s="405"/>
      <c r="J32" s="405"/>
      <c r="K32" s="112" t="s">
        <v>477</v>
      </c>
      <c r="L32" s="116">
        <v>41711</v>
      </c>
      <c r="M32" s="117" t="s">
        <v>478</v>
      </c>
      <c r="N32" s="118">
        <v>41713</v>
      </c>
      <c r="O32" s="424" t="s">
        <v>639</v>
      </c>
      <c r="P32" s="425"/>
      <c r="Q32" s="405" t="s">
        <v>936</v>
      </c>
      <c r="R32" s="405"/>
      <c r="S32" s="426"/>
    </row>
    <row r="33" spans="1:19" ht="12.75">
      <c r="A33" s="405"/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</row>
    <row r="34" spans="1:19" s="41" customFormat="1" ht="13.5" customHeight="1">
      <c r="A34" s="401" t="s">
        <v>128</v>
      </c>
      <c r="B34" s="402"/>
      <c r="C34" s="402"/>
      <c r="D34" s="402"/>
      <c r="E34" s="402"/>
      <c r="F34" s="406"/>
      <c r="G34" s="422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</row>
    <row r="35" spans="1:22" ht="12.75">
      <c r="A35" s="57" t="s">
        <v>637</v>
      </c>
      <c r="B35" s="403" t="s">
        <v>132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4"/>
      <c r="T35" s="115"/>
      <c r="U35" s="4"/>
      <c r="V35" s="4"/>
    </row>
    <row r="36" spans="1:19" ht="12.75">
      <c r="A36" s="424" t="s">
        <v>554</v>
      </c>
      <c r="B36" s="425"/>
      <c r="C36" s="405" t="s">
        <v>888</v>
      </c>
      <c r="D36" s="405"/>
      <c r="E36" s="405"/>
      <c r="F36" s="405"/>
      <c r="G36" s="405"/>
      <c r="H36" s="405"/>
      <c r="I36" s="405"/>
      <c r="J36" s="405"/>
      <c r="K36" s="112" t="s">
        <v>477</v>
      </c>
      <c r="L36" s="116">
        <v>41673</v>
      </c>
      <c r="M36" s="117" t="s">
        <v>478</v>
      </c>
      <c r="N36" s="118">
        <v>41677</v>
      </c>
      <c r="O36" s="424" t="s">
        <v>639</v>
      </c>
      <c r="P36" s="425"/>
      <c r="Q36" s="405" t="s">
        <v>935</v>
      </c>
      <c r="R36" s="405"/>
      <c r="S36" s="426"/>
    </row>
    <row r="37" spans="1:19" ht="12.75">
      <c r="A37" s="423"/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</row>
    <row r="38" spans="1:22" ht="12.75">
      <c r="A38" s="57" t="s">
        <v>637</v>
      </c>
      <c r="B38" s="403" t="s">
        <v>133</v>
      </c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4"/>
      <c r="T38" s="115"/>
      <c r="U38" s="4"/>
      <c r="V38" s="4"/>
    </row>
    <row r="39" spans="1:19" ht="12.75">
      <c r="A39" s="424" t="s">
        <v>554</v>
      </c>
      <c r="B39" s="425"/>
      <c r="C39" s="405" t="s">
        <v>948</v>
      </c>
      <c r="D39" s="405"/>
      <c r="E39" s="405"/>
      <c r="F39" s="405"/>
      <c r="G39" s="405"/>
      <c r="H39" s="405"/>
      <c r="I39" s="405"/>
      <c r="J39" s="405"/>
      <c r="K39" s="112" t="s">
        <v>477</v>
      </c>
      <c r="L39" s="116">
        <v>41690</v>
      </c>
      <c r="M39" s="117" t="s">
        <v>478</v>
      </c>
      <c r="N39" s="118">
        <v>41691</v>
      </c>
      <c r="O39" s="424" t="s">
        <v>639</v>
      </c>
      <c r="P39" s="425"/>
      <c r="Q39" s="405" t="s">
        <v>665</v>
      </c>
      <c r="R39" s="405"/>
      <c r="S39" s="426"/>
    </row>
    <row r="40" spans="1:19" ht="12.75">
      <c r="A40" s="405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</row>
    <row r="41" spans="1:19" s="41" customFormat="1" ht="13.5" customHeight="1">
      <c r="A41" s="401" t="s">
        <v>582</v>
      </c>
      <c r="B41" s="402"/>
      <c r="C41" s="402"/>
      <c r="D41" s="402"/>
      <c r="E41" s="402"/>
      <c r="F41" s="406"/>
      <c r="G41" s="422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</row>
    <row r="42" spans="1:22" ht="12.75">
      <c r="A42" s="57" t="s">
        <v>637</v>
      </c>
      <c r="B42" s="403" t="s">
        <v>933</v>
      </c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4"/>
      <c r="T42" s="115"/>
      <c r="U42" s="4"/>
      <c r="V42" s="4"/>
    </row>
    <row r="43" spans="1:19" ht="12.75">
      <c r="A43" s="424" t="s">
        <v>554</v>
      </c>
      <c r="B43" s="425"/>
      <c r="C43" s="405" t="s">
        <v>888</v>
      </c>
      <c r="D43" s="405"/>
      <c r="E43" s="405"/>
      <c r="F43" s="405"/>
      <c r="G43" s="405"/>
      <c r="H43" s="405"/>
      <c r="I43" s="405"/>
      <c r="J43" s="405"/>
      <c r="K43" s="112" t="s">
        <v>477</v>
      </c>
      <c r="L43" s="116">
        <v>41673</v>
      </c>
      <c r="M43" s="117" t="s">
        <v>478</v>
      </c>
      <c r="N43" s="118">
        <v>41678</v>
      </c>
      <c r="O43" s="424" t="s">
        <v>639</v>
      </c>
      <c r="P43" s="425"/>
      <c r="Q43" s="405" t="s">
        <v>935</v>
      </c>
      <c r="R43" s="405"/>
      <c r="S43" s="426"/>
    </row>
    <row r="44" spans="1:19" ht="12.75">
      <c r="A44" s="423"/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</row>
    <row r="45" spans="1:22" ht="12.75">
      <c r="A45" s="57" t="s">
        <v>637</v>
      </c>
      <c r="B45" s="403" t="s">
        <v>236</v>
      </c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4"/>
      <c r="T45" s="115"/>
      <c r="U45" s="4"/>
      <c r="V45" s="4"/>
    </row>
    <row r="46" spans="1:19" ht="12.75">
      <c r="A46" s="424" t="s">
        <v>554</v>
      </c>
      <c r="B46" s="425"/>
      <c r="C46" s="405" t="s">
        <v>929</v>
      </c>
      <c r="D46" s="405"/>
      <c r="E46" s="405"/>
      <c r="F46" s="405"/>
      <c r="G46" s="405"/>
      <c r="H46" s="405"/>
      <c r="I46" s="405"/>
      <c r="J46" s="405"/>
      <c r="K46" s="112" t="s">
        <v>477</v>
      </c>
      <c r="L46" s="116">
        <v>41737</v>
      </c>
      <c r="M46" s="117" t="s">
        <v>478</v>
      </c>
      <c r="N46" s="118">
        <v>41741</v>
      </c>
      <c r="O46" s="424" t="s">
        <v>639</v>
      </c>
      <c r="P46" s="425"/>
      <c r="Q46" s="405" t="s">
        <v>936</v>
      </c>
      <c r="R46" s="405"/>
      <c r="S46" s="426"/>
    </row>
    <row r="47" spans="1:19" ht="12.75">
      <c r="A47" s="405"/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</row>
    <row r="48" spans="1:19" s="41" customFormat="1" ht="13.5" customHeight="1">
      <c r="A48" s="401" t="s">
        <v>51</v>
      </c>
      <c r="B48" s="402"/>
      <c r="C48" s="402"/>
      <c r="D48" s="402"/>
      <c r="E48" s="402"/>
      <c r="F48" s="406"/>
      <c r="G48" s="422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</row>
    <row r="49" spans="1:22" ht="12.75">
      <c r="A49" s="57" t="s">
        <v>637</v>
      </c>
      <c r="B49" s="403" t="s">
        <v>933</v>
      </c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4"/>
      <c r="T49" s="115"/>
      <c r="U49" s="4"/>
      <c r="V49" s="4"/>
    </row>
    <row r="50" spans="1:19" ht="12.75">
      <c r="A50" s="424" t="s">
        <v>554</v>
      </c>
      <c r="B50" s="425"/>
      <c r="C50" s="405" t="s">
        <v>888</v>
      </c>
      <c r="D50" s="405"/>
      <c r="E50" s="405"/>
      <c r="F50" s="405"/>
      <c r="G50" s="405"/>
      <c r="H50" s="405"/>
      <c r="I50" s="405"/>
      <c r="J50" s="405"/>
      <c r="K50" s="112" t="s">
        <v>477</v>
      </c>
      <c r="L50" s="116">
        <v>41667</v>
      </c>
      <c r="M50" s="117" t="s">
        <v>478</v>
      </c>
      <c r="N50" s="118">
        <v>41677</v>
      </c>
      <c r="O50" s="424" t="s">
        <v>639</v>
      </c>
      <c r="P50" s="425"/>
      <c r="Q50" s="405" t="s">
        <v>935</v>
      </c>
      <c r="R50" s="405"/>
      <c r="S50" s="426"/>
    </row>
  </sheetData>
  <sheetProtection password="CEFE" sheet="1"/>
  <mergeCells count="97">
    <mergeCell ref="A47:S47"/>
    <mergeCell ref="A48:F48"/>
    <mergeCell ref="G48:S48"/>
    <mergeCell ref="B49:S49"/>
    <mergeCell ref="A50:B50"/>
    <mergeCell ref="C50:J50"/>
    <mergeCell ref="O50:P50"/>
    <mergeCell ref="Q50:S50"/>
    <mergeCell ref="A44:S44"/>
    <mergeCell ref="B45:S45"/>
    <mergeCell ref="A46:B46"/>
    <mergeCell ref="C46:J46"/>
    <mergeCell ref="O46:P46"/>
    <mergeCell ref="Q46:S46"/>
    <mergeCell ref="A40:S40"/>
    <mergeCell ref="A41:F41"/>
    <mergeCell ref="G41:S41"/>
    <mergeCell ref="B42:S42"/>
    <mergeCell ref="A43:B43"/>
    <mergeCell ref="C43:J43"/>
    <mergeCell ref="O43:P43"/>
    <mergeCell ref="Q43:S43"/>
    <mergeCell ref="A6:F6"/>
    <mergeCell ref="G6:S6"/>
    <mergeCell ref="B7:S7"/>
    <mergeCell ref="A8:B8"/>
    <mergeCell ref="C8:J8"/>
    <mergeCell ref="O8:P8"/>
    <mergeCell ref="Q8:S8"/>
    <mergeCell ref="A9:S9"/>
    <mergeCell ref="B10:S10"/>
    <mergeCell ref="A11:B11"/>
    <mergeCell ref="C11:J11"/>
    <mergeCell ref="O11:P11"/>
    <mergeCell ref="Q11:S11"/>
    <mergeCell ref="A15:B15"/>
    <mergeCell ref="C15:J15"/>
    <mergeCell ref="O15:P15"/>
    <mergeCell ref="Q15:S15"/>
    <mergeCell ref="A12:S12"/>
    <mergeCell ref="A13:F13"/>
    <mergeCell ref="G13:S13"/>
    <mergeCell ref="B14:S14"/>
    <mergeCell ref="A16:S16"/>
    <mergeCell ref="B17:S17"/>
    <mergeCell ref="A18:B18"/>
    <mergeCell ref="C18:J18"/>
    <mergeCell ref="O18:P18"/>
    <mergeCell ref="Q18:S18"/>
    <mergeCell ref="A19:S19"/>
    <mergeCell ref="B20:S20"/>
    <mergeCell ref="A21:B21"/>
    <mergeCell ref="C21:J21"/>
    <mergeCell ref="O21:P21"/>
    <mergeCell ref="Q21:S21"/>
    <mergeCell ref="A25:B25"/>
    <mergeCell ref="C25:J25"/>
    <mergeCell ref="O25:P25"/>
    <mergeCell ref="Q25:S25"/>
    <mergeCell ref="A22:S22"/>
    <mergeCell ref="A23:F23"/>
    <mergeCell ref="G23:S23"/>
    <mergeCell ref="B24:S24"/>
    <mergeCell ref="A26:S26"/>
    <mergeCell ref="B27:S27"/>
    <mergeCell ref="A28:B28"/>
    <mergeCell ref="C28:J28"/>
    <mergeCell ref="O28:P28"/>
    <mergeCell ref="Q28:S28"/>
    <mergeCell ref="A32:B32"/>
    <mergeCell ref="C32:J32"/>
    <mergeCell ref="O32:P32"/>
    <mergeCell ref="Q32:S32"/>
    <mergeCell ref="A29:S29"/>
    <mergeCell ref="A30:F30"/>
    <mergeCell ref="G30:S30"/>
    <mergeCell ref="B31:S31"/>
    <mergeCell ref="A36:B36"/>
    <mergeCell ref="C36:J36"/>
    <mergeCell ref="O36:P36"/>
    <mergeCell ref="Q36:S36"/>
    <mergeCell ref="A33:S33"/>
    <mergeCell ref="A34:F34"/>
    <mergeCell ref="G34:S34"/>
    <mergeCell ref="B35:S35"/>
    <mergeCell ref="A37:S37"/>
    <mergeCell ref="B38:S38"/>
    <mergeCell ref="A39:B39"/>
    <mergeCell ref="C39:J39"/>
    <mergeCell ref="O39:P39"/>
    <mergeCell ref="Q39:S39"/>
    <mergeCell ref="A4:S5"/>
    <mergeCell ref="A1:S1"/>
    <mergeCell ref="A2:S2"/>
    <mergeCell ref="A3:D3"/>
    <mergeCell ref="Q3:R3"/>
    <mergeCell ref="E3:P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4218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1"/>
    </row>
    <row r="2" spans="1:19" ht="13.5" thickBo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3.5" thickBot="1">
      <c r="A3" s="413" t="s">
        <v>481</v>
      </c>
      <c r="B3" s="414"/>
      <c r="C3" s="414"/>
      <c r="D3" s="414"/>
      <c r="E3" s="415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20"/>
      <c r="R3" s="34" t="s">
        <v>483</v>
      </c>
      <c r="S3" s="55" t="s">
        <v>707</v>
      </c>
    </row>
    <row r="4" spans="1:19" s="1" customFormat="1" ht="12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</row>
    <row r="5" spans="1:19" s="7" customFormat="1" ht="13.5" thickBo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</row>
    <row r="6" spans="1:19" ht="13.5" thickBot="1">
      <c r="A6" s="430" t="s">
        <v>422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2"/>
      <c r="R6" s="31" t="s">
        <v>429</v>
      </c>
      <c r="S6" s="29" t="s">
        <v>433</v>
      </c>
    </row>
    <row r="7" spans="1:19" s="32" customFormat="1" ht="13.5" customHeight="1">
      <c r="A7" s="401" t="s">
        <v>154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6"/>
    </row>
    <row r="8" spans="1:19" s="3" customFormat="1" ht="13.5" customHeight="1">
      <c r="A8" s="427" t="s">
        <v>152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4"/>
      <c r="R8" s="33" t="s">
        <v>712</v>
      </c>
      <c r="S8" s="33" t="s">
        <v>712</v>
      </c>
    </row>
    <row r="9" spans="1:19" s="9" customFormat="1" ht="12.75">
      <c r="A9" s="428"/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</row>
    <row r="10" spans="1:19" s="32" customFormat="1" ht="13.5" customHeight="1">
      <c r="A10" s="401" t="s">
        <v>851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6"/>
    </row>
    <row r="11" spans="1:19" s="3" customFormat="1" ht="13.5" customHeight="1">
      <c r="A11" s="427" t="s">
        <v>850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4"/>
      <c r="R11" s="33" t="s">
        <v>712</v>
      </c>
      <c r="S11" s="33" t="s">
        <v>712</v>
      </c>
    </row>
    <row r="12" spans="1:19" s="9" customFormat="1" ht="12.75">
      <c r="A12" s="428"/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</row>
    <row r="13" spans="1:19" s="41" customFormat="1" ht="13.5" customHeight="1">
      <c r="A13" s="401" t="s">
        <v>565</v>
      </c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6"/>
    </row>
    <row r="14" spans="1:19" s="3" customFormat="1" ht="13.5" customHeight="1">
      <c r="A14" s="427" t="s">
        <v>890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4"/>
      <c r="R14" s="33" t="s">
        <v>712</v>
      </c>
      <c r="S14" s="33" t="s">
        <v>712</v>
      </c>
    </row>
    <row r="15" spans="1:19" s="3" customFormat="1" ht="13.5" customHeight="1">
      <c r="A15" s="427" t="s">
        <v>891</v>
      </c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4"/>
      <c r="R15" s="33" t="s">
        <v>712</v>
      </c>
      <c r="S15" s="33" t="s">
        <v>712</v>
      </c>
    </row>
    <row r="16" spans="1:19" s="3" customFormat="1" ht="13.5" customHeight="1">
      <c r="A16" s="427" t="s">
        <v>892</v>
      </c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4"/>
      <c r="R16" s="33">
        <v>41576</v>
      </c>
      <c r="S16" s="33">
        <v>41617</v>
      </c>
    </row>
    <row r="17" spans="1:19" s="9" customFormat="1" ht="12.75">
      <c r="A17" s="428"/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</row>
    <row r="18" spans="1:19" s="41" customFormat="1" ht="13.5" customHeight="1">
      <c r="A18" s="401" t="s">
        <v>571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6"/>
    </row>
    <row r="19" spans="1:19" s="3" customFormat="1" ht="13.5" customHeight="1">
      <c r="A19" s="427" t="s">
        <v>740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4"/>
      <c r="R19" s="33" t="s">
        <v>712</v>
      </c>
      <c r="S19" s="33" t="s">
        <v>712</v>
      </c>
    </row>
    <row r="20" spans="1:19" s="9" customFormat="1" ht="12.75">
      <c r="A20" s="42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</row>
    <row r="21" spans="1:19" s="41" customFormat="1" ht="13.5" customHeight="1">
      <c r="A21" s="401" t="s">
        <v>915</v>
      </c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6"/>
    </row>
    <row r="22" spans="1:19" s="3" customFormat="1" ht="13.5" customHeight="1">
      <c r="A22" s="427" t="s">
        <v>913</v>
      </c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4"/>
      <c r="R22" s="33" t="s">
        <v>712</v>
      </c>
      <c r="S22" s="33" t="s">
        <v>712</v>
      </c>
    </row>
    <row r="23" spans="1:19" s="3" customFormat="1" ht="13.5" customHeight="1">
      <c r="A23" s="427" t="s">
        <v>914</v>
      </c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4"/>
      <c r="R23" s="33" t="s">
        <v>712</v>
      </c>
      <c r="S23" s="33" t="s">
        <v>712</v>
      </c>
    </row>
    <row r="24" spans="1:19" s="9" customFormat="1" ht="12.75">
      <c r="A24" s="428"/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</row>
    <row r="25" spans="1:19" s="41" customFormat="1" ht="13.5" customHeight="1">
      <c r="A25" s="401" t="s">
        <v>573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6"/>
    </row>
    <row r="26" spans="1:19" s="3" customFormat="1" ht="13.5" customHeight="1">
      <c r="A26" s="427" t="s">
        <v>937</v>
      </c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4"/>
      <c r="R26" s="33" t="s">
        <v>712</v>
      </c>
      <c r="S26" s="33" t="s">
        <v>712</v>
      </c>
    </row>
    <row r="27" spans="1:19" s="9" customFormat="1" ht="12.75">
      <c r="A27" s="429"/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</row>
    <row r="28" spans="1:19" s="41" customFormat="1" ht="13.5" customHeight="1">
      <c r="A28" s="401" t="s">
        <v>981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6"/>
    </row>
    <row r="29" spans="1:19" s="3" customFormat="1" ht="13.5" customHeight="1">
      <c r="A29" s="427" t="s">
        <v>1017</v>
      </c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4"/>
      <c r="R29" s="33" t="s">
        <v>712</v>
      </c>
      <c r="S29" s="33" t="s">
        <v>712</v>
      </c>
    </row>
    <row r="30" spans="1:19" s="3" customFormat="1" ht="13.5" customHeight="1">
      <c r="A30" s="427" t="s">
        <v>1018</v>
      </c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4"/>
      <c r="R30" s="33" t="s">
        <v>712</v>
      </c>
      <c r="S30" s="33" t="s">
        <v>712</v>
      </c>
    </row>
    <row r="31" spans="1:19" s="3" customFormat="1" ht="13.5" customHeight="1">
      <c r="A31" s="427" t="s">
        <v>1019</v>
      </c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4"/>
      <c r="R31" s="33" t="s">
        <v>712</v>
      </c>
      <c r="S31" s="33" t="s">
        <v>712</v>
      </c>
    </row>
    <row r="32" spans="1:19" s="3" customFormat="1" ht="13.5" customHeight="1">
      <c r="A32" s="427" t="s">
        <v>1020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4"/>
      <c r="R32" s="33">
        <v>41579</v>
      </c>
      <c r="S32" s="33" t="s">
        <v>712</v>
      </c>
    </row>
    <row r="33" spans="1:19" s="3" customFormat="1" ht="13.5" customHeight="1">
      <c r="A33" s="427" t="s">
        <v>1021</v>
      </c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4"/>
      <c r="R33" s="33">
        <v>41579</v>
      </c>
      <c r="S33" s="33" t="s">
        <v>712</v>
      </c>
    </row>
    <row r="34" spans="1:19" s="3" customFormat="1" ht="13.5" customHeight="1">
      <c r="A34" s="427" t="s">
        <v>1022</v>
      </c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4"/>
      <c r="R34" s="33">
        <v>41579</v>
      </c>
      <c r="S34" s="33" t="s">
        <v>712</v>
      </c>
    </row>
    <row r="35" spans="1:19" s="3" customFormat="1" ht="13.5" customHeight="1">
      <c r="A35" s="427" t="s">
        <v>1023</v>
      </c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4"/>
      <c r="R35" s="33">
        <v>40940</v>
      </c>
      <c r="S35" s="33" t="s">
        <v>712</v>
      </c>
    </row>
    <row r="36" spans="1:19" s="9" customFormat="1" ht="12.75">
      <c r="A36" s="428"/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</row>
    <row r="37" spans="1:19" s="41" customFormat="1" ht="13.5" customHeight="1">
      <c r="A37" s="401" t="s">
        <v>1051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6"/>
    </row>
    <row r="38" spans="1:19" s="3" customFormat="1" ht="13.5" customHeight="1">
      <c r="A38" s="427" t="s">
        <v>1048</v>
      </c>
      <c r="B38" s="403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4"/>
      <c r="R38" s="33" t="s">
        <v>712</v>
      </c>
      <c r="S38" s="33" t="s">
        <v>712</v>
      </c>
    </row>
    <row r="39" spans="1:19" s="3" customFormat="1" ht="13.5" customHeight="1">
      <c r="A39" s="427" t="s">
        <v>1049</v>
      </c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4"/>
      <c r="R39" s="33" t="s">
        <v>712</v>
      </c>
      <c r="S39" s="33" t="s">
        <v>712</v>
      </c>
    </row>
    <row r="40" spans="1:19" s="3" customFormat="1" ht="13.5" customHeight="1">
      <c r="A40" s="427" t="s">
        <v>1050</v>
      </c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4"/>
      <c r="R40" s="33" t="s">
        <v>712</v>
      </c>
      <c r="S40" s="33" t="s">
        <v>712</v>
      </c>
    </row>
    <row r="41" spans="1:19" s="9" customFormat="1" ht="12.75">
      <c r="A41" s="428"/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</row>
    <row r="42" spans="1:19" s="41" customFormat="1" ht="13.5" customHeight="1">
      <c r="A42" s="401" t="s">
        <v>159</v>
      </c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6"/>
    </row>
    <row r="43" spans="1:19" s="3" customFormat="1" ht="13.5" customHeight="1">
      <c r="A43" s="427" t="s">
        <v>170</v>
      </c>
      <c r="B43" s="403"/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4"/>
      <c r="R43" s="33">
        <v>41491</v>
      </c>
      <c r="S43" s="33">
        <v>41671</v>
      </c>
    </row>
    <row r="44" spans="1:19" s="9" customFormat="1" ht="12.75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</row>
    <row r="45" spans="1:19" s="41" customFormat="1" ht="13.5" customHeight="1">
      <c r="A45" s="401" t="s">
        <v>577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6"/>
    </row>
    <row r="46" spans="1:19" s="3" customFormat="1" ht="13.5" customHeight="1">
      <c r="A46" s="427" t="s">
        <v>1069</v>
      </c>
      <c r="B46" s="403"/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4"/>
      <c r="R46" s="33" t="s">
        <v>712</v>
      </c>
      <c r="S46" s="33" t="s">
        <v>712</v>
      </c>
    </row>
    <row r="47" spans="1:19" s="3" customFormat="1" ht="13.5" customHeight="1">
      <c r="A47" s="427" t="s">
        <v>1070</v>
      </c>
      <c r="B47" s="403"/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4"/>
      <c r="R47" s="33" t="s">
        <v>712</v>
      </c>
      <c r="S47" s="33" t="s">
        <v>712</v>
      </c>
    </row>
    <row r="48" spans="1:19" s="9" customFormat="1" ht="12.75">
      <c r="A48" s="428"/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</row>
    <row r="49" spans="1:19" s="41" customFormat="1" ht="13.5" customHeight="1">
      <c r="A49" s="401" t="s">
        <v>198</v>
      </c>
      <c r="B49" s="402"/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6"/>
    </row>
    <row r="50" spans="1:19" s="3" customFormat="1" ht="13.5" customHeight="1">
      <c r="A50" s="427" t="s">
        <v>209</v>
      </c>
      <c r="B50" s="403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4"/>
      <c r="R50" s="33" t="s">
        <v>712</v>
      </c>
      <c r="S50" s="33" t="s">
        <v>712</v>
      </c>
    </row>
    <row r="51" spans="1:19" s="3" customFormat="1" ht="13.5" customHeight="1">
      <c r="A51" s="427" t="s">
        <v>210</v>
      </c>
      <c r="B51" s="403"/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  <c r="Q51" s="404"/>
      <c r="R51" s="33" t="s">
        <v>712</v>
      </c>
      <c r="S51" s="33" t="s">
        <v>712</v>
      </c>
    </row>
    <row r="52" spans="1:19" s="9" customFormat="1" ht="12.75">
      <c r="A52" s="428"/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</row>
    <row r="53" spans="1:19" s="41" customFormat="1" ht="13.5" customHeight="1">
      <c r="A53" s="401" t="s">
        <v>1089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6"/>
    </row>
    <row r="54" spans="1:19" s="3" customFormat="1" ht="13.5" customHeight="1">
      <c r="A54" s="427" t="s">
        <v>1085</v>
      </c>
      <c r="B54" s="403"/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4"/>
      <c r="R54" s="33" t="s">
        <v>712</v>
      </c>
      <c r="S54" s="33" t="s">
        <v>712</v>
      </c>
    </row>
    <row r="55" spans="1:19" s="3" customFormat="1" ht="13.5" customHeight="1">
      <c r="A55" s="427" t="s">
        <v>1086</v>
      </c>
      <c r="B55" s="403"/>
      <c r="C55" s="403"/>
      <c r="D55" s="403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4"/>
      <c r="R55" s="33" t="s">
        <v>712</v>
      </c>
      <c r="S55" s="33" t="s">
        <v>712</v>
      </c>
    </row>
    <row r="56" spans="1:19" s="3" customFormat="1" ht="13.5" customHeight="1">
      <c r="A56" s="427" t="s">
        <v>1087</v>
      </c>
      <c r="B56" s="403"/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  <c r="O56" s="403"/>
      <c r="P56" s="403"/>
      <c r="Q56" s="404"/>
      <c r="R56" s="33" t="s">
        <v>712</v>
      </c>
      <c r="S56" s="33" t="s">
        <v>712</v>
      </c>
    </row>
    <row r="57" spans="1:19" s="3" customFormat="1" ht="13.5" customHeight="1">
      <c r="A57" s="427" t="s">
        <v>1088</v>
      </c>
      <c r="B57" s="403"/>
      <c r="C57" s="403"/>
      <c r="D57" s="403"/>
      <c r="E57" s="403"/>
      <c r="F57" s="403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4"/>
      <c r="R57" s="33" t="s">
        <v>712</v>
      </c>
      <c r="S57" s="33" t="s">
        <v>712</v>
      </c>
    </row>
    <row r="58" spans="1:19" s="9" customFormat="1" ht="12.75">
      <c r="A58" s="428"/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</row>
    <row r="59" spans="1:19" s="41" customFormat="1" ht="13.5" customHeight="1">
      <c r="A59" s="401" t="s">
        <v>1104</v>
      </c>
      <c r="B59" s="402"/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6"/>
    </row>
    <row r="60" spans="1:19" s="3" customFormat="1" ht="13.5" customHeight="1">
      <c r="A60" s="427" t="s">
        <v>1107</v>
      </c>
      <c r="B60" s="403"/>
      <c r="C60" s="403"/>
      <c r="D60" s="403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4"/>
      <c r="R60" s="33">
        <v>41748</v>
      </c>
      <c r="S60" s="33">
        <v>41762</v>
      </c>
    </row>
    <row r="61" spans="1:19" s="3" customFormat="1" ht="13.5" customHeight="1">
      <c r="A61" s="427" t="s">
        <v>1108</v>
      </c>
      <c r="B61" s="403"/>
      <c r="C61" s="403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4"/>
      <c r="R61" s="33" t="s">
        <v>712</v>
      </c>
      <c r="S61" s="33" t="s">
        <v>712</v>
      </c>
    </row>
    <row r="62" spans="1:19" s="9" customFormat="1" ht="12.75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</row>
    <row r="63" spans="1:19" s="41" customFormat="1" ht="13.5" customHeight="1">
      <c r="A63" s="401" t="s">
        <v>579</v>
      </c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6"/>
    </row>
    <row r="64" spans="1:19" s="3" customFormat="1" ht="13.5" customHeight="1">
      <c r="A64" s="427" t="s">
        <v>1161</v>
      </c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4"/>
      <c r="R64" s="33">
        <v>41576</v>
      </c>
      <c r="S64" s="33">
        <v>41744</v>
      </c>
    </row>
    <row r="65" spans="1:19" s="3" customFormat="1" ht="13.5" customHeight="1">
      <c r="A65" s="427" t="s">
        <v>1162</v>
      </c>
      <c r="B65" s="403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4"/>
      <c r="R65" s="33">
        <v>38289</v>
      </c>
      <c r="S65" s="33">
        <v>41729</v>
      </c>
    </row>
    <row r="66" spans="1:19" s="9" customFormat="1" ht="12.75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</row>
    <row r="67" spans="1:19" s="41" customFormat="1" ht="13.5" customHeight="1">
      <c r="A67" s="401" t="s">
        <v>20</v>
      </c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6"/>
    </row>
    <row r="68" spans="1:19" s="3" customFormat="1" ht="13.5" customHeight="1">
      <c r="A68" s="427" t="s">
        <v>19</v>
      </c>
      <c r="B68" s="403"/>
      <c r="C68" s="403"/>
      <c r="D68" s="403"/>
      <c r="E68" s="403"/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4"/>
      <c r="R68" s="33">
        <v>41576</v>
      </c>
      <c r="S68" s="33">
        <v>41684</v>
      </c>
    </row>
    <row r="69" spans="1:19" s="9" customFormat="1" ht="12.75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</row>
    <row r="70" spans="1:19" s="41" customFormat="1" ht="13.5" customHeight="1">
      <c r="A70" s="401" t="s">
        <v>28</v>
      </c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6"/>
    </row>
    <row r="71" spans="1:19" s="3" customFormat="1" ht="13.5" customHeight="1">
      <c r="A71" s="427" t="s">
        <v>27</v>
      </c>
      <c r="B71" s="403"/>
      <c r="C71" s="403"/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4"/>
      <c r="R71" s="33">
        <v>41281</v>
      </c>
      <c r="S71" s="33">
        <v>41291</v>
      </c>
    </row>
    <row r="72" spans="1:19" s="9" customFormat="1" ht="12.75">
      <c r="A72" s="428"/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</row>
    <row r="73" spans="1:19" s="41" customFormat="1" ht="13.5" customHeight="1">
      <c r="A73" s="401" t="s">
        <v>585</v>
      </c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6"/>
    </row>
    <row r="74" spans="1:19" s="3" customFormat="1" ht="13.5" customHeight="1">
      <c r="A74" s="427" t="s">
        <v>251</v>
      </c>
      <c r="B74" s="403"/>
      <c r="C74" s="403"/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4"/>
      <c r="R74" s="33" t="s">
        <v>712</v>
      </c>
      <c r="S74" s="33" t="s">
        <v>712</v>
      </c>
    </row>
    <row r="75" spans="1:19" s="3" customFormat="1" ht="13.5" customHeight="1">
      <c r="A75" s="427" t="s">
        <v>252</v>
      </c>
      <c r="B75" s="403"/>
      <c r="C75" s="403"/>
      <c r="D75" s="403"/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4"/>
      <c r="R75" s="33" t="s">
        <v>712</v>
      </c>
      <c r="S75" s="33" t="s">
        <v>712</v>
      </c>
    </row>
    <row r="76" spans="1:19" s="9" customFormat="1" ht="12.75">
      <c r="A76" s="428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  <c r="R76" s="428"/>
      <c r="S76" s="428"/>
    </row>
    <row r="77" spans="1:19" s="41" customFormat="1" ht="13.5" customHeight="1">
      <c r="A77" s="401" t="s">
        <v>587</v>
      </c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6"/>
    </row>
    <row r="78" spans="1:19" s="3" customFormat="1" ht="13.5" customHeight="1">
      <c r="A78" s="427" t="s">
        <v>1134</v>
      </c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4"/>
      <c r="R78" s="33" t="s">
        <v>1136</v>
      </c>
      <c r="S78" s="33" t="s">
        <v>712</v>
      </c>
    </row>
    <row r="79" spans="1:19" s="3" customFormat="1" ht="13.5" customHeight="1">
      <c r="A79" s="427" t="s">
        <v>1135</v>
      </c>
      <c r="B79" s="403"/>
      <c r="C79" s="403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4"/>
      <c r="R79" s="33">
        <v>41177</v>
      </c>
      <c r="S79" s="33">
        <v>41752</v>
      </c>
    </row>
  </sheetData>
  <sheetProtection password="CEFE" sheet="1"/>
  <mergeCells count="79">
    <mergeCell ref="A1:S1"/>
    <mergeCell ref="A2:S2"/>
    <mergeCell ref="A3:E3"/>
    <mergeCell ref="F3:Q3"/>
    <mergeCell ref="A4:S5"/>
    <mergeCell ref="A9:S9"/>
    <mergeCell ref="A10:S10"/>
    <mergeCell ref="A11:Q11"/>
    <mergeCell ref="A7:S7"/>
    <mergeCell ref="A8:Q8"/>
    <mergeCell ref="A6:Q6"/>
    <mergeCell ref="A12:S12"/>
    <mergeCell ref="A13:S13"/>
    <mergeCell ref="A14:Q14"/>
    <mergeCell ref="A15:Q15"/>
    <mergeCell ref="A20:S20"/>
    <mergeCell ref="A18:S18"/>
    <mergeCell ref="A19:Q19"/>
    <mergeCell ref="A16:Q16"/>
    <mergeCell ref="A17:S17"/>
    <mergeCell ref="A21:S21"/>
    <mergeCell ref="A22:Q22"/>
    <mergeCell ref="A23:Q23"/>
    <mergeCell ref="A34:Q34"/>
    <mergeCell ref="A27:S27"/>
    <mergeCell ref="A28:S28"/>
    <mergeCell ref="A24:S24"/>
    <mergeCell ref="A25:S25"/>
    <mergeCell ref="A26:Q26"/>
    <mergeCell ref="A35:Q35"/>
    <mergeCell ref="A29:Q29"/>
    <mergeCell ref="A30:Q30"/>
    <mergeCell ref="A31:Q31"/>
    <mergeCell ref="A32:Q32"/>
    <mergeCell ref="A33:Q33"/>
    <mergeCell ref="A36:S36"/>
    <mergeCell ref="A37:S37"/>
    <mergeCell ref="A38:Q38"/>
    <mergeCell ref="A41:S41"/>
    <mergeCell ref="A39:Q39"/>
    <mergeCell ref="A40:Q40"/>
    <mergeCell ref="A52:S52"/>
    <mergeCell ref="A53:S53"/>
    <mergeCell ref="A49:S49"/>
    <mergeCell ref="A50:Q50"/>
    <mergeCell ref="A51:Q51"/>
    <mergeCell ref="A43:Q43"/>
    <mergeCell ref="A45:S45"/>
    <mergeCell ref="A46:Q46"/>
    <mergeCell ref="A47:Q47"/>
    <mergeCell ref="A44:S44"/>
    <mergeCell ref="A69:S69"/>
    <mergeCell ref="A70:S70"/>
    <mergeCell ref="A71:Q71"/>
    <mergeCell ref="A48:S48"/>
    <mergeCell ref="A65:Q65"/>
    <mergeCell ref="A62:S62"/>
    <mergeCell ref="A63:S63"/>
    <mergeCell ref="A64:Q64"/>
    <mergeCell ref="A54:Q54"/>
    <mergeCell ref="A55:Q55"/>
    <mergeCell ref="A66:S66"/>
    <mergeCell ref="A67:S67"/>
    <mergeCell ref="A68:Q68"/>
    <mergeCell ref="A42:S42"/>
    <mergeCell ref="A59:S59"/>
    <mergeCell ref="A58:S58"/>
    <mergeCell ref="A60:Q60"/>
    <mergeCell ref="A61:Q61"/>
    <mergeCell ref="A56:Q56"/>
    <mergeCell ref="A57:Q57"/>
    <mergeCell ref="A78:Q78"/>
    <mergeCell ref="A79:Q79"/>
    <mergeCell ref="A72:S72"/>
    <mergeCell ref="A73:S73"/>
    <mergeCell ref="A77:S77"/>
    <mergeCell ref="A76:S76"/>
    <mergeCell ref="A74:Q74"/>
    <mergeCell ref="A75:Q7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9"/>
  <sheetViews>
    <sheetView zoomScalePageLayoutView="0" workbookViewId="0" topLeftCell="A1">
      <selection activeCell="E3" sqref="E3:P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1406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7.8515625" style="0" customWidth="1"/>
    <col min="14" max="15" width="5.00390625" style="0" customWidth="1"/>
    <col min="16" max="16" width="3.7109375" style="0" customWidth="1"/>
    <col min="17" max="17" width="2.00390625" style="0" customWidth="1"/>
    <col min="18" max="18" width="6.8515625" style="0" customWidth="1"/>
    <col min="19" max="19" width="7.421875" style="0" customWidth="1"/>
  </cols>
  <sheetData>
    <row r="1" spans="1:19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1"/>
    </row>
    <row r="2" spans="1:19" ht="13.5" thickBo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3.5" thickBot="1">
      <c r="A3" s="413" t="s">
        <v>459</v>
      </c>
      <c r="B3" s="414"/>
      <c r="C3" s="414"/>
      <c r="D3" s="415"/>
      <c r="E3" s="418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20"/>
      <c r="Q3" s="416" t="s">
        <v>483</v>
      </c>
      <c r="R3" s="417"/>
      <c r="S3" s="28" t="s">
        <v>707</v>
      </c>
    </row>
    <row r="4" spans="1:19" s="1" customFormat="1" ht="12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</row>
    <row r="5" spans="1:19" s="7" customFormat="1" ht="13.5" thickBo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</row>
    <row r="6" spans="1:19" ht="13.5" thickBot="1">
      <c r="A6" s="430" t="s">
        <v>422</v>
      </c>
      <c r="B6" s="431"/>
      <c r="C6" s="431"/>
      <c r="D6" s="431"/>
      <c r="E6" s="432"/>
      <c r="F6" s="430" t="s">
        <v>432</v>
      </c>
      <c r="G6" s="431"/>
      <c r="H6" s="431"/>
      <c r="I6" s="431"/>
      <c r="J6" s="431"/>
      <c r="K6" s="431"/>
      <c r="L6" s="431"/>
      <c r="M6" s="432"/>
      <c r="N6" s="430" t="s">
        <v>427</v>
      </c>
      <c r="O6" s="431"/>
      <c r="P6" s="431"/>
      <c r="Q6" s="432"/>
      <c r="R6" s="31" t="s">
        <v>429</v>
      </c>
      <c r="S6" s="29" t="s">
        <v>433</v>
      </c>
    </row>
    <row r="7" spans="1:19" s="41" customFormat="1" ht="13.5" customHeight="1">
      <c r="A7" s="433"/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</row>
    <row r="8" spans="1:19" s="41" customFormat="1" ht="13.5" customHeight="1">
      <c r="A8" s="401" t="s">
        <v>976</v>
      </c>
      <c r="B8" s="402"/>
      <c r="C8" s="402"/>
      <c r="D8" s="402"/>
      <c r="E8" s="402"/>
      <c r="F8" s="406"/>
      <c r="G8" s="422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</row>
    <row r="9" spans="1:19" s="41" customFormat="1" ht="13.5" customHeight="1">
      <c r="A9" s="427" t="s">
        <v>713</v>
      </c>
      <c r="B9" s="403"/>
      <c r="C9" s="403"/>
      <c r="D9" s="403"/>
      <c r="E9" s="404"/>
      <c r="F9" s="427" t="s">
        <v>715</v>
      </c>
      <c r="G9" s="403"/>
      <c r="H9" s="403"/>
      <c r="I9" s="403"/>
      <c r="J9" s="403"/>
      <c r="K9" s="403"/>
      <c r="L9" s="403"/>
      <c r="M9" s="404"/>
      <c r="N9" s="427" t="s">
        <v>716</v>
      </c>
      <c r="O9" s="403"/>
      <c r="P9" s="403"/>
      <c r="Q9" s="404"/>
      <c r="R9" s="33">
        <v>41487</v>
      </c>
      <c r="S9" s="33" t="s">
        <v>712</v>
      </c>
    </row>
    <row r="10" spans="1:19" s="41" customFormat="1" ht="13.5" customHeight="1">
      <c r="A10" s="427" t="s">
        <v>714</v>
      </c>
      <c r="B10" s="403"/>
      <c r="C10" s="403"/>
      <c r="D10" s="403"/>
      <c r="E10" s="404"/>
      <c r="F10" s="427" t="s">
        <v>715</v>
      </c>
      <c r="G10" s="403"/>
      <c r="H10" s="403"/>
      <c r="I10" s="403"/>
      <c r="J10" s="403"/>
      <c r="K10" s="403"/>
      <c r="L10" s="403"/>
      <c r="M10" s="404"/>
      <c r="N10" s="427" t="s">
        <v>717</v>
      </c>
      <c r="O10" s="403"/>
      <c r="P10" s="403"/>
      <c r="Q10" s="404"/>
      <c r="R10" s="33">
        <v>41487</v>
      </c>
      <c r="S10" s="33" t="s">
        <v>712</v>
      </c>
    </row>
    <row r="11" spans="1:19" s="3" customFormat="1" ht="13.5" customHeight="1">
      <c r="A11" s="421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</row>
    <row r="12" spans="1:19" s="41" customFormat="1" ht="13.5" customHeight="1">
      <c r="A12" s="401" t="s">
        <v>851</v>
      </c>
      <c r="B12" s="402"/>
      <c r="C12" s="402"/>
      <c r="D12" s="402"/>
      <c r="E12" s="402"/>
      <c r="F12" s="406"/>
      <c r="G12" s="422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</row>
    <row r="13" spans="1:19" s="41" customFormat="1" ht="13.5" customHeight="1">
      <c r="A13" s="427" t="s">
        <v>852</v>
      </c>
      <c r="B13" s="403"/>
      <c r="C13" s="403"/>
      <c r="D13" s="403"/>
      <c r="E13" s="404"/>
      <c r="F13" s="427" t="s">
        <v>742</v>
      </c>
      <c r="G13" s="403"/>
      <c r="H13" s="403"/>
      <c r="I13" s="403"/>
      <c r="J13" s="403"/>
      <c r="K13" s="403"/>
      <c r="L13" s="403"/>
      <c r="M13" s="404"/>
      <c r="N13" s="427" t="s">
        <v>853</v>
      </c>
      <c r="O13" s="403"/>
      <c r="P13" s="403"/>
      <c r="Q13" s="404"/>
      <c r="R13" s="33">
        <v>41487</v>
      </c>
      <c r="S13" s="33" t="s">
        <v>712</v>
      </c>
    </row>
    <row r="14" spans="1:19" s="3" customFormat="1" ht="13.5" customHeight="1">
      <c r="A14" s="421"/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</row>
    <row r="15" spans="1:19" s="41" customFormat="1" ht="13.5" customHeight="1">
      <c r="A15" s="401" t="s">
        <v>565</v>
      </c>
      <c r="B15" s="402"/>
      <c r="C15" s="402"/>
      <c r="D15" s="402"/>
      <c r="E15" s="402"/>
      <c r="F15" s="406"/>
      <c r="G15" s="422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</row>
    <row r="16" spans="1:19" s="41" customFormat="1" ht="13.5" customHeight="1">
      <c r="A16" s="427" t="s">
        <v>893</v>
      </c>
      <c r="B16" s="403"/>
      <c r="C16" s="403"/>
      <c r="D16" s="403"/>
      <c r="E16" s="404"/>
      <c r="F16" s="427" t="s">
        <v>742</v>
      </c>
      <c r="G16" s="403"/>
      <c r="H16" s="403"/>
      <c r="I16" s="403"/>
      <c r="J16" s="403"/>
      <c r="K16" s="403"/>
      <c r="L16" s="403"/>
      <c r="M16" s="404"/>
      <c r="N16" s="427" t="s">
        <v>896</v>
      </c>
      <c r="O16" s="403"/>
      <c r="P16" s="403"/>
      <c r="Q16" s="404"/>
      <c r="R16" s="33">
        <v>41487</v>
      </c>
      <c r="S16" s="33" t="s">
        <v>712</v>
      </c>
    </row>
    <row r="17" spans="1:19" s="41" customFormat="1" ht="13.5" customHeight="1">
      <c r="A17" s="427" t="s">
        <v>894</v>
      </c>
      <c r="B17" s="403"/>
      <c r="C17" s="403"/>
      <c r="D17" s="403"/>
      <c r="E17" s="404"/>
      <c r="F17" s="427" t="s">
        <v>742</v>
      </c>
      <c r="G17" s="403"/>
      <c r="H17" s="403"/>
      <c r="I17" s="403"/>
      <c r="J17" s="403"/>
      <c r="K17" s="403"/>
      <c r="L17" s="403"/>
      <c r="M17" s="404"/>
      <c r="N17" s="427" t="s">
        <v>897</v>
      </c>
      <c r="O17" s="403"/>
      <c r="P17" s="403"/>
      <c r="Q17" s="404"/>
      <c r="R17" s="33">
        <v>39982</v>
      </c>
      <c r="S17" s="33" t="s">
        <v>712</v>
      </c>
    </row>
    <row r="18" spans="1:19" s="41" customFormat="1" ht="13.5" customHeight="1">
      <c r="A18" s="427" t="s">
        <v>895</v>
      </c>
      <c r="B18" s="403"/>
      <c r="C18" s="403"/>
      <c r="D18" s="403"/>
      <c r="E18" s="404"/>
      <c r="F18" s="427" t="s">
        <v>715</v>
      </c>
      <c r="G18" s="403"/>
      <c r="H18" s="403"/>
      <c r="I18" s="403"/>
      <c r="J18" s="403"/>
      <c r="K18" s="403"/>
      <c r="L18" s="403"/>
      <c r="M18" s="404"/>
      <c r="N18" s="427" t="s">
        <v>898</v>
      </c>
      <c r="O18" s="403"/>
      <c r="P18" s="403"/>
      <c r="Q18" s="404"/>
      <c r="R18" s="33">
        <v>41487</v>
      </c>
      <c r="S18" s="33" t="s">
        <v>712</v>
      </c>
    </row>
    <row r="19" spans="1:19" s="3" customFormat="1" ht="13.5" customHeight="1">
      <c r="A19" s="421"/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</row>
    <row r="20" spans="1:19" s="41" customFormat="1" ht="13.5" customHeight="1">
      <c r="A20" s="401" t="s">
        <v>571</v>
      </c>
      <c r="B20" s="402"/>
      <c r="C20" s="402"/>
      <c r="D20" s="402"/>
      <c r="E20" s="402"/>
      <c r="F20" s="406"/>
      <c r="G20" s="422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</row>
    <row r="21" spans="1:19" s="41" customFormat="1" ht="13.5" customHeight="1">
      <c r="A21" s="427" t="s">
        <v>741</v>
      </c>
      <c r="B21" s="403"/>
      <c r="C21" s="403"/>
      <c r="D21" s="403"/>
      <c r="E21" s="404"/>
      <c r="F21" s="427" t="s">
        <v>742</v>
      </c>
      <c r="G21" s="403"/>
      <c r="H21" s="403"/>
      <c r="I21" s="403"/>
      <c r="J21" s="403"/>
      <c r="K21" s="403"/>
      <c r="L21" s="403"/>
      <c r="M21" s="404"/>
      <c r="N21" s="427" t="s">
        <v>743</v>
      </c>
      <c r="O21" s="403"/>
      <c r="P21" s="403"/>
      <c r="Q21" s="404"/>
      <c r="R21" s="33">
        <v>40499</v>
      </c>
      <c r="S21" s="33">
        <v>41699</v>
      </c>
    </row>
    <row r="22" spans="1:19" s="3" customFormat="1" ht="13.5" customHeight="1">
      <c r="A22" s="421"/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</row>
    <row r="23" spans="1:19" s="41" customFormat="1" ht="13.5" customHeight="1">
      <c r="A23" s="401" t="s">
        <v>572</v>
      </c>
      <c r="B23" s="402"/>
      <c r="C23" s="402"/>
      <c r="D23" s="402"/>
      <c r="E23" s="402"/>
      <c r="F23" s="406"/>
      <c r="G23" s="422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</row>
    <row r="24" spans="1:19" s="41" customFormat="1" ht="13.5" customHeight="1">
      <c r="A24" s="427" t="s">
        <v>779</v>
      </c>
      <c r="B24" s="403"/>
      <c r="C24" s="403"/>
      <c r="D24" s="403"/>
      <c r="E24" s="404"/>
      <c r="F24" s="427" t="s">
        <v>742</v>
      </c>
      <c r="G24" s="403"/>
      <c r="H24" s="403"/>
      <c r="I24" s="403"/>
      <c r="J24" s="403"/>
      <c r="K24" s="403"/>
      <c r="L24" s="403"/>
      <c r="M24" s="404"/>
      <c r="N24" s="427" t="s">
        <v>712</v>
      </c>
      <c r="O24" s="403"/>
      <c r="P24" s="403"/>
      <c r="Q24" s="404"/>
      <c r="R24" s="33">
        <v>40634</v>
      </c>
      <c r="S24" s="33" t="s">
        <v>712</v>
      </c>
    </row>
    <row r="25" spans="1:19" s="3" customFormat="1" ht="13.5" customHeight="1">
      <c r="A25" s="421"/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</row>
    <row r="26" spans="1:19" s="41" customFormat="1" ht="13.5" customHeight="1">
      <c r="A26" s="401" t="s">
        <v>915</v>
      </c>
      <c r="B26" s="402"/>
      <c r="C26" s="402"/>
      <c r="D26" s="402"/>
      <c r="E26" s="402"/>
      <c r="F26" s="406"/>
      <c r="G26" s="422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</row>
    <row r="27" spans="1:19" s="41" customFormat="1" ht="13.5" customHeight="1">
      <c r="A27" s="427" t="s">
        <v>916</v>
      </c>
      <c r="B27" s="403"/>
      <c r="C27" s="403"/>
      <c r="D27" s="403"/>
      <c r="E27" s="404"/>
      <c r="F27" s="427" t="s">
        <v>742</v>
      </c>
      <c r="G27" s="403"/>
      <c r="H27" s="403"/>
      <c r="I27" s="403"/>
      <c r="J27" s="403"/>
      <c r="K27" s="403"/>
      <c r="L27" s="403"/>
      <c r="M27" s="404"/>
      <c r="N27" s="427" t="s">
        <v>918</v>
      </c>
      <c r="O27" s="403"/>
      <c r="P27" s="403"/>
      <c r="Q27" s="404"/>
      <c r="R27" s="33">
        <v>41487</v>
      </c>
      <c r="S27" s="33" t="s">
        <v>712</v>
      </c>
    </row>
    <row r="28" spans="1:19" s="41" customFormat="1" ht="13.5" customHeight="1">
      <c r="A28" s="427" t="s">
        <v>917</v>
      </c>
      <c r="B28" s="403"/>
      <c r="C28" s="403"/>
      <c r="D28" s="403"/>
      <c r="E28" s="404"/>
      <c r="F28" s="427" t="s">
        <v>715</v>
      </c>
      <c r="G28" s="403"/>
      <c r="H28" s="403"/>
      <c r="I28" s="403"/>
      <c r="J28" s="403"/>
      <c r="K28" s="403"/>
      <c r="L28" s="403"/>
      <c r="M28" s="404"/>
      <c r="N28" s="427" t="s">
        <v>919</v>
      </c>
      <c r="O28" s="403"/>
      <c r="P28" s="403"/>
      <c r="Q28" s="404"/>
      <c r="R28" s="33">
        <v>41487</v>
      </c>
      <c r="S28" s="33" t="s">
        <v>712</v>
      </c>
    </row>
    <row r="29" spans="1:19" s="3" customFormat="1" ht="13.5" customHeight="1">
      <c r="A29" s="421"/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</row>
    <row r="30" spans="1:19" s="41" customFormat="1" ht="13.5" customHeight="1">
      <c r="A30" s="401" t="s">
        <v>573</v>
      </c>
      <c r="B30" s="402"/>
      <c r="C30" s="402"/>
      <c r="D30" s="402"/>
      <c r="E30" s="402"/>
      <c r="F30" s="406"/>
      <c r="G30" s="422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</row>
    <row r="31" spans="1:19" s="41" customFormat="1" ht="13.5" customHeight="1">
      <c r="A31" s="427" t="s">
        <v>801</v>
      </c>
      <c r="B31" s="403"/>
      <c r="C31" s="403"/>
      <c r="D31" s="403"/>
      <c r="E31" s="404"/>
      <c r="F31" s="427" t="s">
        <v>742</v>
      </c>
      <c r="G31" s="403"/>
      <c r="H31" s="403"/>
      <c r="I31" s="403"/>
      <c r="J31" s="403"/>
      <c r="K31" s="403"/>
      <c r="L31" s="403"/>
      <c r="M31" s="404"/>
      <c r="N31" s="427" t="s">
        <v>938</v>
      </c>
      <c r="O31" s="403"/>
      <c r="P31" s="403"/>
      <c r="Q31" s="404"/>
      <c r="R31" s="33">
        <v>41487</v>
      </c>
      <c r="S31" s="33" t="s">
        <v>712</v>
      </c>
    </row>
    <row r="32" spans="1:19" s="3" customFormat="1" ht="13.5" customHeight="1">
      <c r="A32" s="421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</row>
    <row r="33" spans="1:19" s="41" customFormat="1" ht="13.5" customHeight="1">
      <c r="A33" s="401" t="s">
        <v>981</v>
      </c>
      <c r="B33" s="402"/>
      <c r="C33" s="402"/>
      <c r="D33" s="402"/>
      <c r="E33" s="402"/>
      <c r="F33" s="406"/>
      <c r="G33" s="422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</row>
    <row r="34" spans="1:19" s="41" customFormat="1" ht="13.5" customHeight="1">
      <c r="A34" s="427" t="s">
        <v>993</v>
      </c>
      <c r="B34" s="403"/>
      <c r="C34" s="403"/>
      <c r="D34" s="403"/>
      <c r="E34" s="404"/>
      <c r="F34" s="427" t="s">
        <v>715</v>
      </c>
      <c r="G34" s="403"/>
      <c r="H34" s="403"/>
      <c r="I34" s="403"/>
      <c r="J34" s="403"/>
      <c r="K34" s="403"/>
      <c r="L34" s="403"/>
      <c r="M34" s="404"/>
      <c r="N34" s="427" t="s">
        <v>997</v>
      </c>
      <c r="O34" s="403"/>
      <c r="P34" s="403"/>
      <c r="Q34" s="404"/>
      <c r="R34" s="33">
        <v>41487</v>
      </c>
      <c r="S34" s="33" t="s">
        <v>712</v>
      </c>
    </row>
    <row r="35" spans="1:19" s="41" customFormat="1" ht="13.5" customHeight="1">
      <c r="A35" s="427" t="s">
        <v>994</v>
      </c>
      <c r="B35" s="403"/>
      <c r="C35" s="403"/>
      <c r="D35" s="403"/>
      <c r="E35" s="404"/>
      <c r="F35" s="427" t="s">
        <v>715</v>
      </c>
      <c r="G35" s="403"/>
      <c r="H35" s="403"/>
      <c r="I35" s="403"/>
      <c r="J35" s="403"/>
      <c r="K35" s="403"/>
      <c r="L35" s="403"/>
      <c r="M35" s="404"/>
      <c r="N35" s="427" t="s">
        <v>998</v>
      </c>
      <c r="O35" s="403"/>
      <c r="P35" s="403"/>
      <c r="Q35" s="404"/>
      <c r="R35" s="33">
        <v>39567</v>
      </c>
      <c r="S35" s="33" t="s">
        <v>712</v>
      </c>
    </row>
    <row r="36" spans="1:19" s="41" customFormat="1" ht="13.5" customHeight="1">
      <c r="A36" s="427" t="s">
        <v>779</v>
      </c>
      <c r="B36" s="403"/>
      <c r="C36" s="403"/>
      <c r="D36" s="403"/>
      <c r="E36" s="404"/>
      <c r="F36" s="427" t="s">
        <v>742</v>
      </c>
      <c r="G36" s="403"/>
      <c r="H36" s="403"/>
      <c r="I36" s="403"/>
      <c r="J36" s="403"/>
      <c r="K36" s="403"/>
      <c r="L36" s="403"/>
      <c r="M36" s="404"/>
      <c r="N36" s="427" t="s">
        <v>712</v>
      </c>
      <c r="O36" s="403"/>
      <c r="P36" s="403"/>
      <c r="Q36" s="404"/>
      <c r="R36" s="33">
        <v>40634</v>
      </c>
      <c r="S36" s="33" t="s">
        <v>712</v>
      </c>
    </row>
    <row r="37" spans="1:19" s="41" customFormat="1" ht="13.5" customHeight="1">
      <c r="A37" s="427" t="s">
        <v>995</v>
      </c>
      <c r="B37" s="403"/>
      <c r="C37" s="403"/>
      <c r="D37" s="403"/>
      <c r="E37" s="404"/>
      <c r="F37" s="427" t="s">
        <v>712</v>
      </c>
      <c r="G37" s="403"/>
      <c r="H37" s="403"/>
      <c r="I37" s="403"/>
      <c r="J37" s="403"/>
      <c r="K37" s="403"/>
      <c r="L37" s="403"/>
      <c r="M37" s="404"/>
      <c r="N37" s="427" t="s">
        <v>999</v>
      </c>
      <c r="O37" s="403"/>
      <c r="P37" s="403"/>
      <c r="Q37" s="404"/>
      <c r="R37" s="33">
        <v>40303</v>
      </c>
      <c r="S37" s="33" t="s">
        <v>712</v>
      </c>
    </row>
    <row r="38" spans="1:19" s="41" customFormat="1" ht="13.5" customHeight="1">
      <c r="A38" s="427" t="s">
        <v>996</v>
      </c>
      <c r="B38" s="403"/>
      <c r="C38" s="403"/>
      <c r="D38" s="403"/>
      <c r="E38" s="404"/>
      <c r="F38" s="427" t="s">
        <v>712</v>
      </c>
      <c r="G38" s="403"/>
      <c r="H38" s="403"/>
      <c r="I38" s="403"/>
      <c r="J38" s="403"/>
      <c r="K38" s="403"/>
      <c r="L38" s="403"/>
      <c r="M38" s="404"/>
      <c r="N38" s="427" t="s">
        <v>1000</v>
      </c>
      <c r="O38" s="403"/>
      <c r="P38" s="403"/>
      <c r="Q38" s="404"/>
      <c r="R38" s="33">
        <v>40666</v>
      </c>
      <c r="S38" s="33" t="s">
        <v>712</v>
      </c>
    </row>
    <row r="39" spans="1:19" s="3" customFormat="1" ht="13.5" customHeight="1">
      <c r="A39" s="421"/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</row>
    <row r="40" spans="1:19" s="41" customFormat="1" ht="13.5" customHeight="1">
      <c r="A40" s="401" t="s">
        <v>1051</v>
      </c>
      <c r="B40" s="402"/>
      <c r="C40" s="402"/>
      <c r="D40" s="402"/>
      <c r="E40" s="402"/>
      <c r="F40" s="406"/>
      <c r="G40" s="422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</row>
    <row r="41" spans="1:19" s="41" customFormat="1" ht="13.5" customHeight="1">
      <c r="A41" s="427" t="s">
        <v>916</v>
      </c>
      <c r="B41" s="403"/>
      <c r="C41" s="403"/>
      <c r="D41" s="403"/>
      <c r="E41" s="404"/>
      <c r="F41" s="427" t="s">
        <v>715</v>
      </c>
      <c r="G41" s="403"/>
      <c r="H41" s="403"/>
      <c r="I41" s="403"/>
      <c r="J41" s="403"/>
      <c r="K41" s="403"/>
      <c r="L41" s="403"/>
      <c r="M41" s="404"/>
      <c r="N41" s="427" t="s">
        <v>918</v>
      </c>
      <c r="O41" s="403"/>
      <c r="P41" s="403"/>
      <c r="Q41" s="404"/>
      <c r="R41" s="33">
        <v>41487</v>
      </c>
      <c r="S41" s="33" t="s">
        <v>712</v>
      </c>
    </row>
    <row r="42" spans="1:19" s="41" customFormat="1" ht="13.5" customHeight="1">
      <c r="A42" s="427" t="s">
        <v>917</v>
      </c>
      <c r="B42" s="403"/>
      <c r="C42" s="403"/>
      <c r="D42" s="403"/>
      <c r="E42" s="404"/>
      <c r="F42" s="427" t="s">
        <v>1053</v>
      </c>
      <c r="G42" s="403"/>
      <c r="H42" s="403"/>
      <c r="I42" s="403"/>
      <c r="J42" s="403"/>
      <c r="K42" s="403"/>
      <c r="L42" s="403"/>
      <c r="M42" s="404"/>
      <c r="N42" s="427" t="s">
        <v>919</v>
      </c>
      <c r="O42" s="403"/>
      <c r="P42" s="403"/>
      <c r="Q42" s="404"/>
      <c r="R42" s="33">
        <v>41487</v>
      </c>
      <c r="S42" s="33" t="s">
        <v>712</v>
      </c>
    </row>
    <row r="43" spans="1:19" s="41" customFormat="1" ht="13.5" customHeight="1">
      <c r="A43" s="427" t="s">
        <v>1052</v>
      </c>
      <c r="B43" s="403"/>
      <c r="C43" s="403"/>
      <c r="D43" s="403"/>
      <c r="E43" s="404"/>
      <c r="F43" s="427" t="s">
        <v>742</v>
      </c>
      <c r="G43" s="403"/>
      <c r="H43" s="403"/>
      <c r="I43" s="403"/>
      <c r="J43" s="403"/>
      <c r="K43" s="403"/>
      <c r="L43" s="403"/>
      <c r="M43" s="404"/>
      <c r="N43" s="427" t="s">
        <v>1054</v>
      </c>
      <c r="O43" s="403"/>
      <c r="P43" s="403"/>
      <c r="Q43" s="404"/>
      <c r="R43" s="33">
        <v>40843</v>
      </c>
      <c r="S43" s="33" t="s">
        <v>712</v>
      </c>
    </row>
    <row r="44" spans="1:19" s="41" customFormat="1" ht="13.5" customHeight="1">
      <c r="A44" s="427" t="s">
        <v>712</v>
      </c>
      <c r="B44" s="403"/>
      <c r="C44" s="403"/>
      <c r="D44" s="403"/>
      <c r="E44" s="404"/>
      <c r="F44" s="427" t="s">
        <v>712</v>
      </c>
      <c r="G44" s="403"/>
      <c r="H44" s="403"/>
      <c r="I44" s="403"/>
      <c r="J44" s="403"/>
      <c r="K44" s="403"/>
      <c r="L44" s="403"/>
      <c r="M44" s="404"/>
      <c r="N44" s="427" t="s">
        <v>712</v>
      </c>
      <c r="O44" s="403"/>
      <c r="P44" s="403"/>
      <c r="Q44" s="404"/>
      <c r="R44" s="33" t="s">
        <v>712</v>
      </c>
      <c r="S44" s="33" t="s">
        <v>712</v>
      </c>
    </row>
    <row r="45" spans="1:19" s="41" customFormat="1" ht="13.5" customHeight="1">
      <c r="A45" s="427" t="s">
        <v>712</v>
      </c>
      <c r="B45" s="403"/>
      <c r="C45" s="403"/>
      <c r="D45" s="403"/>
      <c r="E45" s="404"/>
      <c r="F45" s="427" t="s">
        <v>712</v>
      </c>
      <c r="G45" s="403"/>
      <c r="H45" s="403"/>
      <c r="I45" s="403"/>
      <c r="J45" s="403"/>
      <c r="K45" s="403"/>
      <c r="L45" s="403"/>
      <c r="M45" s="404"/>
      <c r="N45" s="427" t="s">
        <v>712</v>
      </c>
      <c r="O45" s="403"/>
      <c r="P45" s="403"/>
      <c r="Q45" s="404"/>
      <c r="R45" s="33" t="s">
        <v>712</v>
      </c>
      <c r="S45" s="33" t="s">
        <v>712</v>
      </c>
    </row>
    <row r="46" spans="1:19" s="3" customFormat="1" ht="13.5" customHeight="1">
      <c r="A46" s="421"/>
      <c r="B46" s="421"/>
      <c r="C46" s="421"/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</row>
    <row r="47" spans="1:19" s="41" customFormat="1" ht="13.5" customHeight="1">
      <c r="A47" s="401" t="s">
        <v>159</v>
      </c>
      <c r="B47" s="402"/>
      <c r="C47" s="402"/>
      <c r="D47" s="402"/>
      <c r="E47" s="402"/>
      <c r="F47" s="406"/>
      <c r="G47" s="422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  <c r="S47" s="407"/>
    </row>
    <row r="48" spans="1:19" s="41" customFormat="1" ht="13.5" customHeight="1">
      <c r="A48" s="427" t="s">
        <v>171</v>
      </c>
      <c r="B48" s="403"/>
      <c r="C48" s="403"/>
      <c r="D48" s="403"/>
      <c r="E48" s="404"/>
      <c r="F48" s="427" t="s">
        <v>742</v>
      </c>
      <c r="G48" s="403"/>
      <c r="H48" s="403"/>
      <c r="I48" s="403"/>
      <c r="J48" s="403"/>
      <c r="K48" s="403"/>
      <c r="L48" s="403"/>
      <c r="M48" s="404"/>
      <c r="N48" s="427" t="s">
        <v>118</v>
      </c>
      <c r="O48" s="403"/>
      <c r="P48" s="403"/>
      <c r="Q48" s="404"/>
      <c r="R48" s="33">
        <v>41487</v>
      </c>
      <c r="S48" s="33" t="s">
        <v>712</v>
      </c>
    </row>
    <row r="49" spans="1:19" s="41" customFormat="1" ht="13.5" customHeight="1">
      <c r="A49" s="427" t="s">
        <v>172</v>
      </c>
      <c r="B49" s="403"/>
      <c r="C49" s="403"/>
      <c r="D49" s="403"/>
      <c r="E49" s="404"/>
      <c r="F49" s="427" t="s">
        <v>715</v>
      </c>
      <c r="G49" s="403"/>
      <c r="H49" s="403"/>
      <c r="I49" s="403"/>
      <c r="J49" s="403"/>
      <c r="K49" s="403"/>
      <c r="L49" s="403"/>
      <c r="M49" s="404"/>
      <c r="N49" s="427" t="s">
        <v>173</v>
      </c>
      <c r="O49" s="403"/>
      <c r="P49" s="403"/>
      <c r="Q49" s="404"/>
      <c r="R49" s="33">
        <v>41487</v>
      </c>
      <c r="S49" s="33" t="s">
        <v>712</v>
      </c>
    </row>
    <row r="50" spans="1:19" s="41" customFormat="1" ht="13.5" customHeight="1">
      <c r="A50" s="427" t="s">
        <v>779</v>
      </c>
      <c r="B50" s="403"/>
      <c r="C50" s="403"/>
      <c r="D50" s="403"/>
      <c r="E50" s="404"/>
      <c r="F50" s="427" t="s">
        <v>742</v>
      </c>
      <c r="G50" s="403"/>
      <c r="H50" s="403"/>
      <c r="I50" s="403"/>
      <c r="J50" s="403"/>
      <c r="K50" s="403"/>
      <c r="L50" s="403"/>
      <c r="M50" s="404"/>
      <c r="N50" s="427" t="s">
        <v>712</v>
      </c>
      <c r="O50" s="403"/>
      <c r="P50" s="403"/>
      <c r="Q50" s="404"/>
      <c r="R50" s="33">
        <v>40634</v>
      </c>
      <c r="S50" s="33" t="s">
        <v>712</v>
      </c>
    </row>
    <row r="51" spans="1:19" s="41" customFormat="1" ht="13.5" customHeight="1">
      <c r="A51" s="427" t="s">
        <v>712</v>
      </c>
      <c r="B51" s="403"/>
      <c r="C51" s="403"/>
      <c r="D51" s="403"/>
      <c r="E51" s="404"/>
      <c r="F51" s="427" t="s">
        <v>712</v>
      </c>
      <c r="G51" s="403"/>
      <c r="H51" s="403"/>
      <c r="I51" s="403"/>
      <c r="J51" s="403"/>
      <c r="K51" s="403"/>
      <c r="L51" s="403"/>
      <c r="M51" s="404"/>
      <c r="N51" s="427" t="s">
        <v>712</v>
      </c>
      <c r="O51" s="403"/>
      <c r="P51" s="403"/>
      <c r="Q51" s="404"/>
      <c r="R51" s="33" t="s">
        <v>712</v>
      </c>
      <c r="S51" s="33" t="s">
        <v>712</v>
      </c>
    </row>
    <row r="52" spans="1:19" s="41" customFormat="1" ht="13.5" customHeight="1">
      <c r="A52" s="427" t="s">
        <v>712</v>
      </c>
      <c r="B52" s="403"/>
      <c r="C52" s="403"/>
      <c r="D52" s="403"/>
      <c r="E52" s="404"/>
      <c r="F52" s="427" t="s">
        <v>712</v>
      </c>
      <c r="G52" s="403"/>
      <c r="H52" s="403"/>
      <c r="I52" s="403"/>
      <c r="J52" s="403"/>
      <c r="K52" s="403"/>
      <c r="L52" s="403"/>
      <c r="M52" s="404"/>
      <c r="N52" s="427" t="s">
        <v>712</v>
      </c>
      <c r="O52" s="403"/>
      <c r="P52" s="403"/>
      <c r="Q52" s="404"/>
      <c r="R52" s="33" t="s">
        <v>712</v>
      </c>
      <c r="S52" s="33" t="s">
        <v>712</v>
      </c>
    </row>
    <row r="53" spans="1:19" s="3" customFormat="1" ht="13.5" customHeight="1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</row>
    <row r="54" spans="1:19" s="41" customFormat="1" ht="13.5" customHeight="1">
      <c r="A54" s="401" t="s">
        <v>786</v>
      </c>
      <c r="B54" s="402"/>
      <c r="C54" s="402"/>
      <c r="D54" s="402"/>
      <c r="E54" s="402"/>
      <c r="F54" s="406"/>
      <c r="G54" s="422"/>
      <c r="H54" s="407"/>
      <c r="I54" s="407"/>
      <c r="J54" s="407"/>
      <c r="K54" s="407"/>
      <c r="L54" s="407"/>
      <c r="M54" s="407"/>
      <c r="N54" s="407"/>
      <c r="O54" s="407"/>
      <c r="P54" s="407"/>
      <c r="Q54" s="407"/>
      <c r="R54" s="407"/>
      <c r="S54" s="407"/>
    </row>
    <row r="55" spans="1:19" s="41" customFormat="1" ht="13.5" customHeight="1">
      <c r="A55" s="427" t="s">
        <v>800</v>
      </c>
      <c r="B55" s="403"/>
      <c r="C55" s="403"/>
      <c r="D55" s="403"/>
      <c r="E55" s="404"/>
      <c r="F55" s="427" t="s">
        <v>715</v>
      </c>
      <c r="G55" s="403"/>
      <c r="H55" s="403"/>
      <c r="I55" s="403"/>
      <c r="J55" s="403"/>
      <c r="K55" s="403"/>
      <c r="L55" s="403"/>
      <c r="M55" s="404"/>
      <c r="N55" s="427" t="s">
        <v>802</v>
      </c>
      <c r="O55" s="403"/>
      <c r="P55" s="403"/>
      <c r="Q55" s="404"/>
      <c r="R55" s="33">
        <v>41487</v>
      </c>
      <c r="S55" s="33" t="s">
        <v>712</v>
      </c>
    </row>
    <row r="56" spans="1:19" s="41" customFormat="1" ht="13.5" customHeight="1">
      <c r="A56" s="427" t="s">
        <v>712</v>
      </c>
      <c r="B56" s="403"/>
      <c r="C56" s="403"/>
      <c r="D56" s="403"/>
      <c r="E56" s="404"/>
      <c r="F56" s="427" t="s">
        <v>712</v>
      </c>
      <c r="G56" s="403"/>
      <c r="H56" s="403"/>
      <c r="I56" s="403"/>
      <c r="J56" s="403"/>
      <c r="K56" s="403"/>
      <c r="L56" s="403"/>
      <c r="M56" s="404"/>
      <c r="N56" s="427" t="s">
        <v>712</v>
      </c>
      <c r="O56" s="403"/>
      <c r="P56" s="403"/>
      <c r="Q56" s="404"/>
      <c r="R56" s="33" t="s">
        <v>712</v>
      </c>
      <c r="S56" s="33" t="s">
        <v>712</v>
      </c>
    </row>
    <row r="57" spans="1:19" s="41" customFormat="1" ht="13.5" customHeight="1">
      <c r="A57" s="427" t="s">
        <v>801</v>
      </c>
      <c r="B57" s="403"/>
      <c r="C57" s="403"/>
      <c r="D57" s="403"/>
      <c r="E57" s="404"/>
      <c r="F57" s="427" t="s">
        <v>715</v>
      </c>
      <c r="G57" s="403"/>
      <c r="H57" s="403"/>
      <c r="I57" s="403"/>
      <c r="J57" s="403"/>
      <c r="K57" s="403"/>
      <c r="L57" s="403"/>
      <c r="M57" s="404"/>
      <c r="N57" s="427" t="s">
        <v>803</v>
      </c>
      <c r="O57" s="403"/>
      <c r="P57" s="403"/>
      <c r="Q57" s="404"/>
      <c r="R57" s="33">
        <v>41487</v>
      </c>
      <c r="S57" s="33" t="s">
        <v>712</v>
      </c>
    </row>
    <row r="58" spans="1:19" s="41" customFormat="1" ht="13.5" customHeight="1">
      <c r="A58" s="427" t="s">
        <v>712</v>
      </c>
      <c r="B58" s="403"/>
      <c r="C58" s="403"/>
      <c r="D58" s="403"/>
      <c r="E58" s="404"/>
      <c r="F58" s="427" t="s">
        <v>712</v>
      </c>
      <c r="G58" s="403"/>
      <c r="H58" s="403"/>
      <c r="I58" s="403"/>
      <c r="J58" s="403"/>
      <c r="K58" s="403"/>
      <c r="L58" s="403"/>
      <c r="M58" s="404"/>
      <c r="N58" s="427" t="s">
        <v>712</v>
      </c>
      <c r="O58" s="403"/>
      <c r="P58" s="403"/>
      <c r="Q58" s="404"/>
      <c r="R58" s="33" t="s">
        <v>712</v>
      </c>
      <c r="S58" s="33" t="s">
        <v>712</v>
      </c>
    </row>
    <row r="59" spans="1:19" s="41" customFormat="1" ht="13.5" customHeight="1">
      <c r="A59" s="427" t="s">
        <v>712</v>
      </c>
      <c r="B59" s="403"/>
      <c r="C59" s="403"/>
      <c r="D59" s="403"/>
      <c r="E59" s="404"/>
      <c r="F59" s="427" t="s">
        <v>712</v>
      </c>
      <c r="G59" s="403"/>
      <c r="H59" s="403"/>
      <c r="I59" s="403"/>
      <c r="J59" s="403"/>
      <c r="K59" s="403"/>
      <c r="L59" s="403"/>
      <c r="M59" s="404"/>
      <c r="N59" s="427" t="s">
        <v>712</v>
      </c>
      <c r="O59" s="403"/>
      <c r="P59" s="403"/>
      <c r="Q59" s="404"/>
      <c r="R59" s="33" t="s">
        <v>712</v>
      </c>
      <c r="S59" s="33" t="s">
        <v>712</v>
      </c>
    </row>
    <row r="60" spans="1:19" s="3" customFormat="1" ht="13.5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</row>
    <row r="61" spans="1:19" s="41" customFormat="1" ht="13.5" customHeight="1">
      <c r="A61" s="401" t="s">
        <v>577</v>
      </c>
      <c r="B61" s="402"/>
      <c r="C61" s="402"/>
      <c r="D61" s="402"/>
      <c r="E61" s="402"/>
      <c r="F61" s="406"/>
      <c r="G61" s="422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</row>
    <row r="62" spans="1:19" s="41" customFormat="1" ht="13.5" customHeight="1">
      <c r="A62" s="427" t="s">
        <v>993</v>
      </c>
      <c r="B62" s="403"/>
      <c r="C62" s="403"/>
      <c r="D62" s="403"/>
      <c r="E62" s="404"/>
      <c r="F62" s="427" t="s">
        <v>742</v>
      </c>
      <c r="G62" s="403"/>
      <c r="H62" s="403"/>
      <c r="I62" s="403"/>
      <c r="J62" s="403"/>
      <c r="K62" s="403"/>
      <c r="L62" s="403"/>
      <c r="M62" s="404"/>
      <c r="N62" s="427" t="s">
        <v>997</v>
      </c>
      <c r="O62" s="403"/>
      <c r="P62" s="403"/>
      <c r="Q62" s="404"/>
      <c r="R62" s="33">
        <v>41487</v>
      </c>
      <c r="S62" s="33" t="s">
        <v>712</v>
      </c>
    </row>
    <row r="63" spans="1:19" s="41" customFormat="1" ht="13.5" customHeight="1">
      <c r="A63" s="427" t="s">
        <v>893</v>
      </c>
      <c r="B63" s="403"/>
      <c r="C63" s="403"/>
      <c r="D63" s="403"/>
      <c r="E63" s="404"/>
      <c r="F63" s="427" t="s">
        <v>715</v>
      </c>
      <c r="G63" s="403"/>
      <c r="H63" s="403"/>
      <c r="I63" s="403"/>
      <c r="J63" s="403"/>
      <c r="K63" s="403"/>
      <c r="L63" s="403"/>
      <c r="M63" s="404"/>
      <c r="N63" s="427" t="s">
        <v>896</v>
      </c>
      <c r="O63" s="403"/>
      <c r="P63" s="403"/>
      <c r="Q63" s="404"/>
      <c r="R63" s="33">
        <v>41487</v>
      </c>
      <c r="S63" s="33" t="s">
        <v>712</v>
      </c>
    </row>
    <row r="64" spans="1:19" s="41" customFormat="1" ht="13.5" customHeight="1">
      <c r="A64" s="427" t="s">
        <v>1071</v>
      </c>
      <c r="B64" s="403"/>
      <c r="C64" s="403"/>
      <c r="D64" s="403"/>
      <c r="E64" s="404"/>
      <c r="F64" s="427" t="s">
        <v>712</v>
      </c>
      <c r="G64" s="403"/>
      <c r="H64" s="403"/>
      <c r="I64" s="403"/>
      <c r="J64" s="403"/>
      <c r="K64" s="403"/>
      <c r="L64" s="403"/>
      <c r="M64" s="404"/>
      <c r="N64" s="427" t="s">
        <v>1074</v>
      </c>
      <c r="O64" s="403"/>
      <c r="P64" s="403"/>
      <c r="Q64" s="404"/>
      <c r="R64" s="33">
        <v>2013</v>
      </c>
      <c r="S64" s="33" t="s">
        <v>712</v>
      </c>
    </row>
    <row r="65" spans="1:19" s="41" customFormat="1" ht="13.5" customHeight="1">
      <c r="A65" s="427" t="s">
        <v>1072</v>
      </c>
      <c r="B65" s="403"/>
      <c r="C65" s="403"/>
      <c r="D65" s="403"/>
      <c r="E65" s="404"/>
      <c r="F65" s="427" t="s">
        <v>1073</v>
      </c>
      <c r="G65" s="403"/>
      <c r="H65" s="403"/>
      <c r="I65" s="403"/>
      <c r="J65" s="403"/>
      <c r="K65" s="403"/>
      <c r="L65" s="403"/>
      <c r="M65" s="404"/>
      <c r="N65" s="427" t="s">
        <v>1075</v>
      </c>
      <c r="O65" s="403"/>
      <c r="P65" s="403"/>
      <c r="Q65" s="404"/>
      <c r="R65" s="33">
        <v>41360</v>
      </c>
      <c r="S65" s="33" t="s">
        <v>712</v>
      </c>
    </row>
    <row r="66" spans="1:19" s="3" customFormat="1" ht="13.5" customHeight="1">
      <c r="A66" s="421"/>
      <c r="B66" s="421"/>
      <c r="C66" s="421"/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421"/>
      <c r="O66" s="421"/>
      <c r="P66" s="421"/>
      <c r="Q66" s="421"/>
      <c r="R66" s="421"/>
      <c r="S66" s="421"/>
    </row>
    <row r="67" spans="1:19" s="41" customFormat="1" ht="13.5" customHeight="1">
      <c r="A67" s="401" t="s">
        <v>115</v>
      </c>
      <c r="B67" s="402"/>
      <c r="C67" s="402"/>
      <c r="D67" s="402"/>
      <c r="E67" s="402"/>
      <c r="F67" s="406"/>
      <c r="G67" s="422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7"/>
      <c r="S67" s="407"/>
    </row>
    <row r="68" spans="1:19" s="41" customFormat="1" ht="13.5" customHeight="1">
      <c r="A68" s="427" t="s">
        <v>1163</v>
      </c>
      <c r="B68" s="403"/>
      <c r="C68" s="403"/>
      <c r="D68" s="403"/>
      <c r="E68" s="404"/>
      <c r="F68" s="427" t="s">
        <v>742</v>
      </c>
      <c r="G68" s="403"/>
      <c r="H68" s="403"/>
      <c r="I68" s="403"/>
      <c r="J68" s="403"/>
      <c r="K68" s="403"/>
      <c r="L68" s="403"/>
      <c r="M68" s="404"/>
      <c r="N68" s="427" t="s">
        <v>1164</v>
      </c>
      <c r="O68" s="403"/>
      <c r="P68" s="403"/>
      <c r="Q68" s="404"/>
      <c r="R68" s="33">
        <v>41487</v>
      </c>
      <c r="S68" s="33" t="s">
        <v>712</v>
      </c>
    </row>
    <row r="69" spans="1:19" s="41" customFormat="1" ht="13.5" customHeight="1">
      <c r="A69" s="427" t="s">
        <v>779</v>
      </c>
      <c r="B69" s="403"/>
      <c r="C69" s="403"/>
      <c r="D69" s="403"/>
      <c r="E69" s="404"/>
      <c r="F69" s="427" t="s">
        <v>742</v>
      </c>
      <c r="G69" s="403"/>
      <c r="H69" s="403"/>
      <c r="I69" s="403"/>
      <c r="J69" s="403"/>
      <c r="K69" s="403"/>
      <c r="L69" s="403"/>
      <c r="M69" s="404"/>
      <c r="N69" s="427" t="s">
        <v>117</v>
      </c>
      <c r="O69" s="403"/>
      <c r="P69" s="403"/>
      <c r="Q69" s="404"/>
      <c r="R69" s="33" t="s">
        <v>119</v>
      </c>
      <c r="S69" s="33" t="s">
        <v>712</v>
      </c>
    </row>
    <row r="70" spans="1:19" s="41" customFormat="1" ht="13.5" customHeight="1">
      <c r="A70" s="427" t="s">
        <v>116</v>
      </c>
      <c r="B70" s="403"/>
      <c r="C70" s="403"/>
      <c r="D70" s="403"/>
      <c r="E70" s="404"/>
      <c r="F70" s="427" t="s">
        <v>715</v>
      </c>
      <c r="G70" s="403"/>
      <c r="H70" s="403"/>
      <c r="I70" s="403"/>
      <c r="J70" s="403"/>
      <c r="K70" s="403"/>
      <c r="L70" s="403"/>
      <c r="M70" s="404"/>
      <c r="N70" s="427" t="s">
        <v>118</v>
      </c>
      <c r="O70" s="403"/>
      <c r="P70" s="403"/>
      <c r="Q70" s="404"/>
      <c r="R70" s="33">
        <v>41487</v>
      </c>
      <c r="S70" s="33" t="s">
        <v>712</v>
      </c>
    </row>
    <row r="71" spans="1:19" s="3" customFormat="1" ht="13.5" customHeight="1">
      <c r="A71" s="421"/>
      <c r="B71" s="421"/>
      <c r="C71" s="421"/>
      <c r="D71" s="421"/>
      <c r="E71" s="421"/>
      <c r="F71" s="421"/>
      <c r="G71" s="421"/>
      <c r="H71" s="421"/>
      <c r="I71" s="421"/>
      <c r="J71" s="421"/>
      <c r="K71" s="421"/>
      <c r="L71" s="421"/>
      <c r="M71" s="421"/>
      <c r="N71" s="421"/>
      <c r="O71" s="421"/>
      <c r="P71" s="421"/>
      <c r="Q71" s="421"/>
      <c r="R71" s="421"/>
      <c r="S71" s="421"/>
    </row>
    <row r="72" spans="1:19" s="41" customFormat="1" ht="13.5" customHeight="1">
      <c r="A72" s="401" t="s">
        <v>198</v>
      </c>
      <c r="B72" s="402"/>
      <c r="C72" s="402"/>
      <c r="D72" s="402"/>
      <c r="E72" s="402"/>
      <c r="F72" s="406"/>
      <c r="G72" s="422"/>
      <c r="H72" s="407"/>
      <c r="I72" s="407"/>
      <c r="J72" s="407"/>
      <c r="K72" s="407"/>
      <c r="L72" s="407"/>
      <c r="M72" s="407"/>
      <c r="N72" s="407"/>
      <c r="O72" s="407"/>
      <c r="P72" s="407"/>
      <c r="Q72" s="407"/>
      <c r="R72" s="407"/>
      <c r="S72" s="407"/>
    </row>
    <row r="73" spans="1:19" s="41" customFormat="1" ht="13.5" customHeight="1">
      <c r="A73" s="427" t="s">
        <v>172</v>
      </c>
      <c r="B73" s="403"/>
      <c r="C73" s="403"/>
      <c r="D73" s="403"/>
      <c r="E73" s="404"/>
      <c r="F73" s="427" t="s">
        <v>742</v>
      </c>
      <c r="G73" s="403"/>
      <c r="H73" s="403"/>
      <c r="I73" s="403"/>
      <c r="J73" s="403"/>
      <c r="K73" s="403"/>
      <c r="L73" s="403"/>
      <c r="M73" s="404"/>
      <c r="N73" s="427" t="s">
        <v>211</v>
      </c>
      <c r="O73" s="403"/>
      <c r="P73" s="403"/>
      <c r="Q73" s="404"/>
      <c r="R73" s="33">
        <v>41487</v>
      </c>
      <c r="S73" s="33" t="s">
        <v>712</v>
      </c>
    </row>
    <row r="74" spans="1:19" s="41" customFormat="1" ht="13.5" customHeight="1">
      <c r="A74" s="427" t="s">
        <v>779</v>
      </c>
      <c r="B74" s="403"/>
      <c r="C74" s="403"/>
      <c r="D74" s="403"/>
      <c r="E74" s="404"/>
      <c r="F74" s="427" t="s">
        <v>742</v>
      </c>
      <c r="G74" s="403"/>
      <c r="H74" s="403"/>
      <c r="I74" s="403"/>
      <c r="J74" s="403"/>
      <c r="K74" s="403"/>
      <c r="L74" s="403"/>
      <c r="M74" s="404"/>
      <c r="N74" s="427" t="s">
        <v>212</v>
      </c>
      <c r="O74" s="403"/>
      <c r="P74" s="403"/>
      <c r="Q74" s="404"/>
      <c r="R74" s="33">
        <v>40756</v>
      </c>
      <c r="S74" s="33" t="s">
        <v>712</v>
      </c>
    </row>
    <row r="75" spans="1:19" s="41" customFormat="1" ht="13.5" customHeight="1">
      <c r="A75" s="427" t="s">
        <v>66</v>
      </c>
      <c r="B75" s="403"/>
      <c r="C75" s="403"/>
      <c r="D75" s="403"/>
      <c r="E75" s="404"/>
      <c r="F75" s="427" t="s">
        <v>715</v>
      </c>
      <c r="G75" s="403"/>
      <c r="H75" s="403"/>
      <c r="I75" s="403"/>
      <c r="J75" s="403"/>
      <c r="K75" s="403"/>
      <c r="L75" s="403"/>
      <c r="M75" s="404"/>
      <c r="N75" s="427" t="s">
        <v>69</v>
      </c>
      <c r="O75" s="403"/>
      <c r="P75" s="403"/>
      <c r="Q75" s="404"/>
      <c r="R75" s="33">
        <v>41487</v>
      </c>
      <c r="S75" s="33" t="s">
        <v>712</v>
      </c>
    </row>
    <row r="76" spans="1:19" s="3" customFormat="1" ht="13.5" customHeight="1">
      <c r="A76" s="421"/>
      <c r="B76" s="421"/>
      <c r="C76" s="421"/>
      <c r="D76" s="421"/>
      <c r="E76" s="421"/>
      <c r="F76" s="421"/>
      <c r="G76" s="421"/>
      <c r="H76" s="421"/>
      <c r="I76" s="421"/>
      <c r="J76" s="421"/>
      <c r="K76" s="421"/>
      <c r="L76" s="421"/>
      <c r="M76" s="421"/>
      <c r="N76" s="421"/>
      <c r="O76" s="421"/>
      <c r="P76" s="421"/>
      <c r="Q76" s="421"/>
      <c r="R76" s="421"/>
      <c r="S76" s="421"/>
    </row>
    <row r="77" spans="1:19" s="41" customFormat="1" ht="13.5" customHeight="1">
      <c r="A77" s="401" t="s">
        <v>1089</v>
      </c>
      <c r="B77" s="402"/>
      <c r="C77" s="402"/>
      <c r="D77" s="402"/>
      <c r="E77" s="402"/>
      <c r="F77" s="406"/>
      <c r="G77" s="422"/>
      <c r="H77" s="407"/>
      <c r="I77" s="407"/>
      <c r="J77" s="407"/>
      <c r="K77" s="407"/>
      <c r="L77" s="407"/>
      <c r="M77" s="407"/>
      <c r="N77" s="407"/>
      <c r="O77" s="407"/>
      <c r="P77" s="407"/>
      <c r="Q77" s="407"/>
      <c r="R77" s="407"/>
      <c r="S77" s="407"/>
    </row>
    <row r="78" spans="1:19" s="41" customFormat="1" ht="13.5" customHeight="1">
      <c r="A78" s="427" t="s">
        <v>1090</v>
      </c>
      <c r="B78" s="403"/>
      <c r="C78" s="403"/>
      <c r="D78" s="403"/>
      <c r="E78" s="404"/>
      <c r="F78" s="427" t="s">
        <v>1073</v>
      </c>
      <c r="G78" s="403"/>
      <c r="H78" s="403"/>
      <c r="I78" s="403"/>
      <c r="J78" s="403"/>
      <c r="K78" s="403"/>
      <c r="L78" s="403"/>
      <c r="M78" s="404"/>
      <c r="N78" s="427" t="s">
        <v>1092</v>
      </c>
      <c r="O78" s="403"/>
      <c r="P78" s="403"/>
      <c r="Q78" s="404"/>
      <c r="R78" s="33">
        <v>41487</v>
      </c>
      <c r="S78" s="33" t="s">
        <v>712</v>
      </c>
    </row>
    <row r="79" spans="1:19" s="41" customFormat="1" ht="13.5" customHeight="1">
      <c r="A79" s="427" t="s">
        <v>1091</v>
      </c>
      <c r="B79" s="403"/>
      <c r="C79" s="403"/>
      <c r="D79" s="403"/>
      <c r="E79" s="404"/>
      <c r="F79" s="427" t="s">
        <v>715</v>
      </c>
      <c r="G79" s="403"/>
      <c r="H79" s="403"/>
      <c r="I79" s="403"/>
      <c r="J79" s="403"/>
      <c r="K79" s="403"/>
      <c r="L79" s="403"/>
      <c r="M79" s="404"/>
      <c r="N79" s="427" t="s">
        <v>1093</v>
      </c>
      <c r="O79" s="403"/>
      <c r="P79" s="403"/>
      <c r="Q79" s="404"/>
      <c r="R79" s="33">
        <v>41487</v>
      </c>
      <c r="S79" s="33" t="s">
        <v>712</v>
      </c>
    </row>
    <row r="80" spans="1:19" s="3" customFormat="1" ht="13.5" customHeight="1">
      <c r="A80" s="421"/>
      <c r="B80" s="421"/>
      <c r="C80" s="421"/>
      <c r="D80" s="421"/>
      <c r="E80" s="421"/>
      <c r="F80" s="421"/>
      <c r="G80" s="421"/>
      <c r="H80" s="421"/>
      <c r="I80" s="421"/>
      <c r="J80" s="421"/>
      <c r="K80" s="421"/>
      <c r="L80" s="421"/>
      <c r="M80" s="421"/>
      <c r="N80" s="421"/>
      <c r="O80" s="421"/>
      <c r="P80" s="421"/>
      <c r="Q80" s="421"/>
      <c r="R80" s="421"/>
      <c r="S80" s="421"/>
    </row>
    <row r="81" spans="1:19" s="41" customFormat="1" ht="13.5" customHeight="1">
      <c r="A81" s="401" t="s">
        <v>578</v>
      </c>
      <c r="B81" s="402"/>
      <c r="C81" s="402"/>
      <c r="D81" s="402"/>
      <c r="E81" s="402"/>
      <c r="F81" s="406"/>
      <c r="G81" s="422"/>
      <c r="H81" s="407"/>
      <c r="I81" s="407"/>
      <c r="J81" s="407"/>
      <c r="K81" s="407"/>
      <c r="L81" s="407"/>
      <c r="M81" s="407"/>
      <c r="N81" s="407"/>
      <c r="O81" s="407"/>
      <c r="P81" s="407"/>
      <c r="Q81" s="407"/>
      <c r="R81" s="407"/>
      <c r="S81" s="407"/>
    </row>
    <row r="82" spans="1:19" s="41" customFormat="1" ht="13.5" customHeight="1">
      <c r="A82" s="427" t="s">
        <v>21</v>
      </c>
      <c r="B82" s="403"/>
      <c r="C82" s="403"/>
      <c r="D82" s="403"/>
      <c r="E82" s="404"/>
      <c r="F82" s="427" t="s">
        <v>715</v>
      </c>
      <c r="G82" s="403"/>
      <c r="H82" s="403"/>
      <c r="I82" s="403"/>
      <c r="J82" s="403"/>
      <c r="K82" s="403"/>
      <c r="L82" s="403"/>
      <c r="M82" s="404"/>
      <c r="N82" s="427" t="s">
        <v>22</v>
      </c>
      <c r="O82" s="403"/>
      <c r="P82" s="403"/>
      <c r="Q82" s="404"/>
      <c r="R82" s="33">
        <v>41487</v>
      </c>
      <c r="S82" s="33">
        <v>41723</v>
      </c>
    </row>
    <row r="83" spans="1:19" s="3" customFormat="1" ht="13.5" customHeight="1">
      <c r="A83" s="421"/>
      <c r="B83" s="421"/>
      <c r="C83" s="421"/>
      <c r="D83" s="421"/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O83" s="421"/>
      <c r="P83" s="421"/>
      <c r="Q83" s="421"/>
      <c r="R83" s="421"/>
      <c r="S83" s="421"/>
    </row>
    <row r="84" spans="1:19" s="41" customFormat="1" ht="13.5" customHeight="1">
      <c r="A84" s="401" t="s">
        <v>1112</v>
      </c>
      <c r="B84" s="402"/>
      <c r="C84" s="402"/>
      <c r="D84" s="402"/>
      <c r="E84" s="402"/>
      <c r="F84" s="406"/>
      <c r="G84" s="422"/>
      <c r="H84" s="407"/>
      <c r="I84" s="407"/>
      <c r="J84" s="407"/>
      <c r="K84" s="407"/>
      <c r="L84" s="407"/>
      <c r="M84" s="407"/>
      <c r="N84" s="407"/>
      <c r="O84" s="407"/>
      <c r="P84" s="407"/>
      <c r="Q84" s="407"/>
      <c r="R84" s="407"/>
      <c r="S84" s="407"/>
    </row>
    <row r="85" spans="1:19" s="41" customFormat="1" ht="13.5" customHeight="1">
      <c r="A85" s="427" t="s">
        <v>858</v>
      </c>
      <c r="B85" s="403"/>
      <c r="C85" s="403"/>
      <c r="D85" s="403"/>
      <c r="E85" s="404"/>
      <c r="F85" s="427" t="s">
        <v>715</v>
      </c>
      <c r="G85" s="403"/>
      <c r="H85" s="403"/>
      <c r="I85" s="403"/>
      <c r="J85" s="403"/>
      <c r="K85" s="403"/>
      <c r="L85" s="403"/>
      <c r="M85" s="404"/>
      <c r="N85" s="427" t="s">
        <v>859</v>
      </c>
      <c r="O85" s="403"/>
      <c r="P85" s="403"/>
      <c r="Q85" s="404"/>
      <c r="R85" s="33">
        <v>41487</v>
      </c>
      <c r="S85" s="33" t="s">
        <v>712</v>
      </c>
    </row>
    <row r="86" spans="1:19" s="41" customFormat="1" ht="13.5" customHeight="1">
      <c r="A86" s="427" t="s">
        <v>714</v>
      </c>
      <c r="B86" s="403"/>
      <c r="C86" s="403"/>
      <c r="D86" s="403"/>
      <c r="E86" s="404"/>
      <c r="F86" s="427" t="s">
        <v>742</v>
      </c>
      <c r="G86" s="403"/>
      <c r="H86" s="403"/>
      <c r="I86" s="403"/>
      <c r="J86" s="403"/>
      <c r="K86" s="403"/>
      <c r="L86" s="403"/>
      <c r="M86" s="404"/>
      <c r="N86" s="427" t="s">
        <v>717</v>
      </c>
      <c r="O86" s="403"/>
      <c r="P86" s="403"/>
      <c r="Q86" s="404"/>
      <c r="R86" s="33">
        <v>41487</v>
      </c>
      <c r="S86" s="33" t="s">
        <v>712</v>
      </c>
    </row>
    <row r="87" spans="1:19" s="3" customFormat="1" ht="13.5" customHeight="1">
      <c r="A87" s="421"/>
      <c r="B87" s="421"/>
      <c r="C87" s="421"/>
      <c r="D87" s="421"/>
      <c r="E87" s="421"/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1"/>
      <c r="Q87" s="421"/>
      <c r="R87" s="421"/>
      <c r="S87" s="421"/>
    </row>
    <row r="88" spans="1:19" s="41" customFormat="1" ht="13.5" customHeight="1">
      <c r="A88" s="401" t="s">
        <v>579</v>
      </c>
      <c r="B88" s="402"/>
      <c r="C88" s="402"/>
      <c r="D88" s="402"/>
      <c r="E88" s="402"/>
      <c r="F88" s="406"/>
      <c r="G88" s="422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</row>
    <row r="89" spans="1:19" s="41" customFormat="1" ht="13.5" customHeight="1">
      <c r="A89" s="427" t="s">
        <v>895</v>
      </c>
      <c r="B89" s="403"/>
      <c r="C89" s="403"/>
      <c r="D89" s="403"/>
      <c r="E89" s="404"/>
      <c r="F89" s="427" t="s">
        <v>742</v>
      </c>
      <c r="G89" s="403"/>
      <c r="H89" s="403"/>
      <c r="I89" s="403"/>
      <c r="J89" s="403"/>
      <c r="K89" s="403"/>
      <c r="L89" s="403"/>
      <c r="M89" s="404"/>
      <c r="N89" s="427" t="s">
        <v>898</v>
      </c>
      <c r="O89" s="403"/>
      <c r="P89" s="403"/>
      <c r="Q89" s="404"/>
      <c r="R89" s="33">
        <v>41487</v>
      </c>
      <c r="S89" s="33" t="s">
        <v>712</v>
      </c>
    </row>
    <row r="90" spans="1:19" s="41" customFormat="1" ht="13.5" customHeight="1">
      <c r="A90" s="427" t="s">
        <v>1163</v>
      </c>
      <c r="B90" s="403"/>
      <c r="C90" s="403"/>
      <c r="D90" s="403"/>
      <c r="E90" s="404"/>
      <c r="F90" s="427" t="s">
        <v>715</v>
      </c>
      <c r="G90" s="403"/>
      <c r="H90" s="403"/>
      <c r="I90" s="403"/>
      <c r="J90" s="403"/>
      <c r="K90" s="403"/>
      <c r="L90" s="403"/>
      <c r="M90" s="404"/>
      <c r="N90" s="427" t="s">
        <v>1164</v>
      </c>
      <c r="O90" s="403"/>
      <c r="P90" s="403"/>
      <c r="Q90" s="404"/>
      <c r="R90" s="33">
        <v>41487</v>
      </c>
      <c r="S90" s="33" t="s">
        <v>712</v>
      </c>
    </row>
    <row r="91" spans="1:19" s="3" customFormat="1" ht="13.5" customHeight="1">
      <c r="A91" s="421"/>
      <c r="B91" s="421"/>
      <c r="C91" s="421"/>
      <c r="D91" s="421"/>
      <c r="E91" s="421"/>
      <c r="F91" s="421"/>
      <c r="G91" s="421"/>
      <c r="H91" s="421"/>
      <c r="I91" s="421"/>
      <c r="J91" s="421"/>
      <c r="K91" s="421"/>
      <c r="L91" s="421"/>
      <c r="M91" s="421"/>
      <c r="N91" s="421"/>
      <c r="O91" s="421"/>
      <c r="P91" s="421"/>
      <c r="Q91" s="421"/>
      <c r="R91" s="421"/>
      <c r="S91" s="421"/>
    </row>
    <row r="92" spans="1:19" s="41" customFormat="1" ht="13.5" customHeight="1">
      <c r="A92" s="401" t="s">
        <v>6</v>
      </c>
      <c r="B92" s="402"/>
      <c r="C92" s="402"/>
      <c r="D92" s="402"/>
      <c r="E92" s="402"/>
      <c r="F92" s="406"/>
      <c r="G92" s="422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</row>
    <row r="93" spans="1:19" s="41" customFormat="1" ht="13.5" customHeight="1">
      <c r="A93" s="427" t="s">
        <v>7</v>
      </c>
      <c r="B93" s="403"/>
      <c r="C93" s="403"/>
      <c r="D93" s="403"/>
      <c r="E93" s="404"/>
      <c r="F93" s="427" t="s">
        <v>742</v>
      </c>
      <c r="G93" s="403"/>
      <c r="H93" s="403"/>
      <c r="I93" s="403"/>
      <c r="J93" s="403"/>
      <c r="K93" s="403"/>
      <c r="L93" s="403"/>
      <c r="M93" s="404"/>
      <c r="N93" s="427" t="s">
        <v>8</v>
      </c>
      <c r="O93" s="403"/>
      <c r="P93" s="403"/>
      <c r="Q93" s="404"/>
      <c r="R93" s="33">
        <v>41487</v>
      </c>
      <c r="S93" s="33" t="s">
        <v>712</v>
      </c>
    </row>
    <row r="94" spans="1:19" s="3" customFormat="1" ht="13.5" customHeight="1">
      <c r="A94" s="421"/>
      <c r="B94" s="421"/>
      <c r="C94" s="421"/>
      <c r="D94" s="421"/>
      <c r="E94" s="421"/>
      <c r="F94" s="421"/>
      <c r="G94" s="421"/>
      <c r="H94" s="421"/>
      <c r="I94" s="421"/>
      <c r="J94" s="421"/>
      <c r="K94" s="421"/>
      <c r="L94" s="421"/>
      <c r="M94" s="421"/>
      <c r="N94" s="421"/>
      <c r="O94" s="421"/>
      <c r="P94" s="421"/>
      <c r="Q94" s="421"/>
      <c r="R94" s="421"/>
      <c r="S94" s="421"/>
    </row>
    <row r="95" spans="1:19" s="41" customFormat="1" ht="13.5" customHeight="1">
      <c r="A95" s="401" t="s">
        <v>20</v>
      </c>
      <c r="B95" s="402"/>
      <c r="C95" s="402"/>
      <c r="D95" s="402"/>
      <c r="E95" s="402"/>
      <c r="F95" s="406"/>
      <c r="G95" s="422"/>
      <c r="H95" s="407"/>
      <c r="I95" s="407"/>
      <c r="J95" s="407"/>
      <c r="K95" s="407"/>
      <c r="L95" s="407"/>
      <c r="M95" s="407"/>
      <c r="N95" s="407"/>
      <c r="O95" s="407"/>
      <c r="P95" s="407"/>
      <c r="Q95" s="407"/>
      <c r="R95" s="407"/>
      <c r="S95" s="407"/>
    </row>
    <row r="96" spans="1:19" s="41" customFormat="1" ht="13.5" customHeight="1">
      <c r="A96" s="427" t="s">
        <v>21</v>
      </c>
      <c r="B96" s="403"/>
      <c r="C96" s="403"/>
      <c r="D96" s="403"/>
      <c r="E96" s="404"/>
      <c r="F96" s="427" t="s">
        <v>742</v>
      </c>
      <c r="G96" s="403"/>
      <c r="H96" s="403"/>
      <c r="I96" s="403"/>
      <c r="J96" s="403"/>
      <c r="K96" s="403"/>
      <c r="L96" s="403"/>
      <c r="M96" s="404"/>
      <c r="N96" s="427" t="s">
        <v>22</v>
      </c>
      <c r="O96" s="403"/>
      <c r="P96" s="403"/>
      <c r="Q96" s="404"/>
      <c r="R96" s="33">
        <v>41487</v>
      </c>
      <c r="S96" s="33" t="s">
        <v>712</v>
      </c>
    </row>
    <row r="97" spans="1:19" s="3" customFormat="1" ht="13.5" customHeight="1">
      <c r="A97" s="421"/>
      <c r="B97" s="421"/>
      <c r="C97" s="421"/>
      <c r="D97" s="421"/>
      <c r="E97" s="421"/>
      <c r="F97" s="421"/>
      <c r="G97" s="421"/>
      <c r="H97" s="421"/>
      <c r="I97" s="421"/>
      <c r="J97" s="421"/>
      <c r="K97" s="421"/>
      <c r="L97" s="421"/>
      <c r="M97" s="421"/>
      <c r="N97" s="421"/>
      <c r="O97" s="421"/>
      <c r="P97" s="421"/>
      <c r="Q97" s="421"/>
      <c r="R97" s="421"/>
      <c r="S97" s="421"/>
    </row>
    <row r="98" spans="1:19" s="41" customFormat="1" ht="13.5" customHeight="1">
      <c r="A98" s="401" t="s">
        <v>28</v>
      </c>
      <c r="B98" s="402"/>
      <c r="C98" s="402"/>
      <c r="D98" s="402"/>
      <c r="E98" s="402"/>
      <c r="F98" s="406"/>
      <c r="G98" s="422"/>
      <c r="H98" s="407"/>
      <c r="I98" s="407"/>
      <c r="J98" s="407"/>
      <c r="K98" s="407"/>
      <c r="L98" s="407"/>
      <c r="M98" s="407"/>
      <c r="N98" s="407"/>
      <c r="O98" s="407"/>
      <c r="P98" s="407"/>
      <c r="Q98" s="407"/>
      <c r="R98" s="407"/>
      <c r="S98" s="407"/>
    </row>
    <row r="99" spans="1:19" s="41" customFormat="1" ht="13.5" customHeight="1">
      <c r="A99" s="427" t="s">
        <v>7</v>
      </c>
      <c r="B99" s="403"/>
      <c r="C99" s="403"/>
      <c r="D99" s="403"/>
      <c r="E99" s="404"/>
      <c r="F99" s="427" t="s">
        <v>715</v>
      </c>
      <c r="G99" s="403"/>
      <c r="H99" s="403"/>
      <c r="I99" s="403"/>
      <c r="J99" s="403"/>
      <c r="K99" s="403"/>
      <c r="L99" s="403"/>
      <c r="M99" s="404"/>
      <c r="N99" s="427" t="s">
        <v>8</v>
      </c>
      <c r="O99" s="403"/>
      <c r="P99" s="403"/>
      <c r="Q99" s="404"/>
      <c r="R99" s="33">
        <v>41487</v>
      </c>
      <c r="S99" s="33" t="s">
        <v>712</v>
      </c>
    </row>
    <row r="100" spans="1:19" s="41" customFormat="1" ht="13.5" customHeight="1">
      <c r="A100" s="427" t="s">
        <v>29</v>
      </c>
      <c r="B100" s="403"/>
      <c r="C100" s="403"/>
      <c r="D100" s="403"/>
      <c r="E100" s="404"/>
      <c r="F100" s="427" t="s">
        <v>1053</v>
      </c>
      <c r="G100" s="403"/>
      <c r="H100" s="403"/>
      <c r="I100" s="403"/>
      <c r="J100" s="403"/>
      <c r="K100" s="403"/>
      <c r="L100" s="403"/>
      <c r="M100" s="404"/>
      <c r="N100" s="427" t="s">
        <v>30</v>
      </c>
      <c r="O100" s="403"/>
      <c r="P100" s="403"/>
      <c r="Q100" s="404"/>
      <c r="R100" s="33" t="s">
        <v>712</v>
      </c>
      <c r="S100" s="33" t="s">
        <v>712</v>
      </c>
    </row>
    <row r="101" spans="1:19" s="41" customFormat="1" ht="13.5" customHeight="1">
      <c r="A101" s="427" t="s">
        <v>800</v>
      </c>
      <c r="B101" s="403"/>
      <c r="C101" s="403"/>
      <c r="D101" s="403"/>
      <c r="E101" s="404"/>
      <c r="F101" s="427" t="s">
        <v>742</v>
      </c>
      <c r="G101" s="403"/>
      <c r="H101" s="403"/>
      <c r="I101" s="403"/>
      <c r="J101" s="403"/>
      <c r="K101" s="403"/>
      <c r="L101" s="403"/>
      <c r="M101" s="404"/>
      <c r="N101" s="427" t="s">
        <v>802</v>
      </c>
      <c r="O101" s="403"/>
      <c r="P101" s="403"/>
      <c r="Q101" s="404"/>
      <c r="R101" s="33">
        <v>41487</v>
      </c>
      <c r="S101" s="33" t="s">
        <v>712</v>
      </c>
    </row>
    <row r="102" spans="1:19" s="3" customFormat="1" ht="13.5" customHeight="1">
      <c r="A102" s="421"/>
      <c r="B102" s="421"/>
      <c r="C102" s="421"/>
      <c r="D102" s="421"/>
      <c r="E102" s="421"/>
      <c r="F102" s="421"/>
      <c r="G102" s="421"/>
      <c r="H102" s="421"/>
      <c r="I102" s="421"/>
      <c r="J102" s="421"/>
      <c r="K102" s="421"/>
      <c r="L102" s="421"/>
      <c r="M102" s="421"/>
      <c r="N102" s="421"/>
      <c r="O102" s="421"/>
      <c r="P102" s="421"/>
      <c r="Q102" s="421"/>
      <c r="R102" s="421"/>
      <c r="S102" s="421"/>
    </row>
    <row r="103" spans="1:19" s="41" customFormat="1" ht="13.5" customHeight="1">
      <c r="A103" s="401" t="s">
        <v>857</v>
      </c>
      <c r="B103" s="402"/>
      <c r="C103" s="402"/>
      <c r="D103" s="402"/>
      <c r="E103" s="402"/>
      <c r="F103" s="406"/>
      <c r="G103" s="422"/>
      <c r="H103" s="407"/>
      <c r="I103" s="407"/>
      <c r="J103" s="407"/>
      <c r="K103" s="407"/>
      <c r="L103" s="407"/>
      <c r="M103" s="407"/>
      <c r="N103" s="407"/>
      <c r="O103" s="407"/>
      <c r="P103" s="407"/>
      <c r="Q103" s="407"/>
      <c r="R103" s="407"/>
      <c r="S103" s="407"/>
    </row>
    <row r="104" spans="1:19" s="41" customFormat="1" ht="13.5" customHeight="1">
      <c r="A104" s="427" t="s">
        <v>858</v>
      </c>
      <c r="B104" s="403"/>
      <c r="C104" s="403"/>
      <c r="D104" s="403"/>
      <c r="E104" s="404"/>
      <c r="F104" s="427" t="s">
        <v>742</v>
      </c>
      <c r="G104" s="403"/>
      <c r="H104" s="403"/>
      <c r="I104" s="403"/>
      <c r="J104" s="403"/>
      <c r="K104" s="403"/>
      <c r="L104" s="403"/>
      <c r="M104" s="404"/>
      <c r="N104" s="427" t="s">
        <v>859</v>
      </c>
      <c r="O104" s="403"/>
      <c r="P104" s="403"/>
      <c r="Q104" s="404"/>
      <c r="R104" s="33">
        <v>41487</v>
      </c>
      <c r="S104" s="33" t="s">
        <v>712</v>
      </c>
    </row>
    <row r="105" spans="1:19" s="3" customFormat="1" ht="13.5" customHeight="1">
      <c r="A105" s="421"/>
      <c r="B105" s="421"/>
      <c r="C105" s="421"/>
      <c r="D105" s="421"/>
      <c r="E105" s="421"/>
      <c r="F105" s="421"/>
      <c r="G105" s="421"/>
      <c r="H105" s="421"/>
      <c r="I105" s="421"/>
      <c r="J105" s="421"/>
      <c r="K105" s="421"/>
      <c r="L105" s="421"/>
      <c r="M105" s="421"/>
      <c r="N105" s="421"/>
      <c r="O105" s="421"/>
      <c r="P105" s="421"/>
      <c r="Q105" s="421"/>
      <c r="R105" s="421"/>
      <c r="S105" s="421"/>
    </row>
    <row r="106" spans="1:19" s="41" customFormat="1" ht="13.5" customHeight="1">
      <c r="A106" s="401" t="s">
        <v>582</v>
      </c>
      <c r="B106" s="402"/>
      <c r="C106" s="402"/>
      <c r="D106" s="402"/>
      <c r="E106" s="402"/>
      <c r="F106" s="406"/>
      <c r="G106" s="422"/>
      <c r="H106" s="407"/>
      <c r="I106" s="407"/>
      <c r="J106" s="407"/>
      <c r="K106" s="407"/>
      <c r="L106" s="407"/>
      <c r="M106" s="407"/>
      <c r="N106" s="407"/>
      <c r="O106" s="407"/>
      <c r="P106" s="407"/>
      <c r="Q106" s="407"/>
      <c r="R106" s="407"/>
      <c r="S106" s="407"/>
    </row>
    <row r="107" spans="1:19" s="41" customFormat="1" ht="13.5" customHeight="1">
      <c r="A107" s="427" t="s">
        <v>852</v>
      </c>
      <c r="B107" s="403"/>
      <c r="C107" s="403"/>
      <c r="D107" s="403"/>
      <c r="E107" s="404"/>
      <c r="F107" s="427" t="s">
        <v>715</v>
      </c>
      <c r="G107" s="403"/>
      <c r="H107" s="403"/>
      <c r="I107" s="403"/>
      <c r="J107" s="403"/>
      <c r="K107" s="403"/>
      <c r="L107" s="403"/>
      <c r="M107" s="404"/>
      <c r="N107" s="427" t="s">
        <v>853</v>
      </c>
      <c r="O107" s="403"/>
      <c r="P107" s="403"/>
      <c r="Q107" s="404"/>
      <c r="R107" s="33">
        <v>41487</v>
      </c>
      <c r="S107" s="33" t="s">
        <v>712</v>
      </c>
    </row>
    <row r="108" spans="1:19" s="3" customFormat="1" ht="13.5" customHeight="1">
      <c r="A108" s="421"/>
      <c r="B108" s="421"/>
      <c r="C108" s="421"/>
      <c r="D108" s="421"/>
      <c r="E108" s="421"/>
      <c r="F108" s="421"/>
      <c r="G108" s="421"/>
      <c r="H108" s="421"/>
      <c r="I108" s="421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</row>
    <row r="109" spans="1:19" s="41" customFormat="1" ht="13.5" customHeight="1">
      <c r="A109" s="401" t="s">
        <v>585</v>
      </c>
      <c r="B109" s="402"/>
      <c r="C109" s="402"/>
      <c r="D109" s="402"/>
      <c r="E109" s="402"/>
      <c r="F109" s="406"/>
      <c r="G109" s="422"/>
      <c r="H109" s="407"/>
      <c r="I109" s="407"/>
      <c r="J109" s="407"/>
      <c r="K109" s="407"/>
      <c r="L109" s="407"/>
      <c r="M109" s="407"/>
      <c r="N109" s="407"/>
      <c r="O109" s="407"/>
      <c r="P109" s="407"/>
      <c r="Q109" s="407"/>
      <c r="R109" s="407"/>
      <c r="S109" s="407"/>
    </row>
    <row r="110" spans="1:19" s="41" customFormat="1" ht="13.5" customHeight="1">
      <c r="A110" s="427" t="s">
        <v>1091</v>
      </c>
      <c r="B110" s="403"/>
      <c r="C110" s="403"/>
      <c r="D110" s="403"/>
      <c r="E110" s="404"/>
      <c r="F110" s="427" t="s">
        <v>742</v>
      </c>
      <c r="G110" s="403"/>
      <c r="H110" s="403"/>
      <c r="I110" s="403"/>
      <c r="J110" s="403"/>
      <c r="K110" s="403"/>
      <c r="L110" s="403"/>
      <c r="M110" s="404"/>
      <c r="N110" s="427" t="s">
        <v>1093</v>
      </c>
      <c r="O110" s="403"/>
      <c r="P110" s="403"/>
      <c r="Q110" s="404"/>
      <c r="R110" s="33">
        <v>41487</v>
      </c>
      <c r="S110" s="33" t="s">
        <v>712</v>
      </c>
    </row>
    <row r="111" spans="1:19" s="41" customFormat="1" ht="13.5" customHeight="1">
      <c r="A111" s="427" t="s">
        <v>1090</v>
      </c>
      <c r="B111" s="403"/>
      <c r="C111" s="403"/>
      <c r="D111" s="403"/>
      <c r="E111" s="404"/>
      <c r="F111" s="427" t="s">
        <v>715</v>
      </c>
      <c r="G111" s="403"/>
      <c r="H111" s="403"/>
      <c r="I111" s="403"/>
      <c r="J111" s="403"/>
      <c r="K111" s="403"/>
      <c r="L111" s="403"/>
      <c r="M111" s="404"/>
      <c r="N111" s="427" t="s">
        <v>1092</v>
      </c>
      <c r="O111" s="403"/>
      <c r="P111" s="403"/>
      <c r="Q111" s="404"/>
      <c r="R111" s="33">
        <v>41487</v>
      </c>
      <c r="S111" s="33" t="s">
        <v>712</v>
      </c>
    </row>
    <row r="112" spans="1:19" s="3" customFormat="1" ht="13.5" customHeight="1">
      <c r="A112" s="421"/>
      <c r="B112" s="421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1"/>
      <c r="S112" s="421"/>
    </row>
    <row r="113" spans="1:19" s="41" customFormat="1" ht="13.5" customHeight="1">
      <c r="A113" s="401" t="s">
        <v>587</v>
      </c>
      <c r="B113" s="402"/>
      <c r="C113" s="402"/>
      <c r="D113" s="402"/>
      <c r="E113" s="402"/>
      <c r="F113" s="406"/>
      <c r="G113" s="422"/>
      <c r="H113" s="407"/>
      <c r="I113" s="407"/>
      <c r="J113" s="407"/>
      <c r="K113" s="407"/>
      <c r="L113" s="407"/>
      <c r="M113" s="407"/>
      <c r="N113" s="407"/>
      <c r="O113" s="407"/>
      <c r="P113" s="407"/>
      <c r="Q113" s="407"/>
      <c r="R113" s="407"/>
      <c r="S113" s="407"/>
    </row>
    <row r="114" spans="1:19" s="41" customFormat="1" ht="13.5" customHeight="1">
      <c r="A114" s="427" t="s">
        <v>1137</v>
      </c>
      <c r="B114" s="403"/>
      <c r="C114" s="403"/>
      <c r="D114" s="403"/>
      <c r="E114" s="404"/>
      <c r="F114" s="427" t="s">
        <v>742</v>
      </c>
      <c r="G114" s="403"/>
      <c r="H114" s="403"/>
      <c r="I114" s="403"/>
      <c r="J114" s="403"/>
      <c r="K114" s="403"/>
      <c r="L114" s="403"/>
      <c r="M114" s="404"/>
      <c r="N114" s="427" t="s">
        <v>716</v>
      </c>
      <c r="O114" s="403"/>
      <c r="P114" s="403"/>
      <c r="Q114" s="404"/>
      <c r="R114" s="33">
        <v>41487</v>
      </c>
      <c r="S114" s="33" t="s">
        <v>712</v>
      </c>
    </row>
    <row r="115" spans="1:19" s="3" customFormat="1" ht="13.5" customHeight="1">
      <c r="A115" s="421"/>
      <c r="B115" s="421"/>
      <c r="C115" s="421"/>
      <c r="D115" s="421"/>
      <c r="E115" s="421"/>
      <c r="F115" s="421"/>
      <c r="G115" s="421"/>
      <c r="H115" s="421"/>
      <c r="I115" s="421"/>
      <c r="J115" s="421"/>
      <c r="K115" s="421"/>
      <c r="L115" s="421"/>
      <c r="M115" s="421"/>
      <c r="N115" s="421"/>
      <c r="O115" s="421"/>
      <c r="P115" s="421"/>
      <c r="Q115" s="421"/>
      <c r="R115" s="421"/>
      <c r="S115" s="421"/>
    </row>
    <row r="116" spans="1:19" s="41" customFormat="1" ht="13.5" customHeight="1">
      <c r="A116" s="401" t="s">
        <v>51</v>
      </c>
      <c r="B116" s="402"/>
      <c r="C116" s="402"/>
      <c r="D116" s="402"/>
      <c r="E116" s="402"/>
      <c r="F116" s="406"/>
      <c r="G116" s="422"/>
      <c r="H116" s="407"/>
      <c r="I116" s="407"/>
      <c r="J116" s="407"/>
      <c r="K116" s="407"/>
      <c r="L116" s="407"/>
      <c r="M116" s="407"/>
      <c r="N116" s="407"/>
      <c r="O116" s="407"/>
      <c r="P116" s="407"/>
      <c r="Q116" s="407"/>
      <c r="R116" s="407"/>
      <c r="S116" s="407"/>
    </row>
    <row r="117" spans="1:19" s="41" customFormat="1" ht="13.5" customHeight="1">
      <c r="A117" s="427" t="s">
        <v>65</v>
      </c>
      <c r="B117" s="403"/>
      <c r="C117" s="403"/>
      <c r="D117" s="403"/>
      <c r="E117" s="404"/>
      <c r="F117" s="427" t="s">
        <v>68</v>
      </c>
      <c r="G117" s="403"/>
      <c r="H117" s="403"/>
      <c r="I117" s="403"/>
      <c r="J117" s="403"/>
      <c r="K117" s="403"/>
      <c r="L117" s="403"/>
      <c r="M117" s="404"/>
      <c r="N117" s="427" t="s">
        <v>712</v>
      </c>
      <c r="O117" s="403"/>
      <c r="P117" s="403"/>
      <c r="Q117" s="404"/>
      <c r="R117" s="33" t="s">
        <v>712</v>
      </c>
      <c r="S117" s="33" t="s">
        <v>712</v>
      </c>
    </row>
    <row r="118" spans="1:19" s="41" customFormat="1" ht="13.5" customHeight="1">
      <c r="A118" s="427" t="s">
        <v>66</v>
      </c>
      <c r="B118" s="403"/>
      <c r="C118" s="403"/>
      <c r="D118" s="403"/>
      <c r="E118" s="404"/>
      <c r="F118" s="427" t="s">
        <v>742</v>
      </c>
      <c r="G118" s="403"/>
      <c r="H118" s="403"/>
      <c r="I118" s="403"/>
      <c r="J118" s="403"/>
      <c r="K118" s="403"/>
      <c r="L118" s="403"/>
      <c r="M118" s="404"/>
      <c r="N118" s="427" t="s">
        <v>69</v>
      </c>
      <c r="O118" s="403"/>
      <c r="P118" s="403"/>
      <c r="Q118" s="404"/>
      <c r="R118" s="33">
        <v>41487</v>
      </c>
      <c r="S118" s="33" t="s">
        <v>712</v>
      </c>
    </row>
    <row r="119" spans="1:19" s="41" customFormat="1" ht="13.5" customHeight="1">
      <c r="A119" s="427" t="s">
        <v>67</v>
      </c>
      <c r="B119" s="403"/>
      <c r="C119" s="403"/>
      <c r="D119" s="403"/>
      <c r="E119" s="404"/>
      <c r="F119" s="427" t="s">
        <v>715</v>
      </c>
      <c r="G119" s="403"/>
      <c r="H119" s="403"/>
      <c r="I119" s="403"/>
      <c r="J119" s="403"/>
      <c r="K119" s="403"/>
      <c r="L119" s="403"/>
      <c r="M119" s="404"/>
      <c r="N119" s="427" t="s">
        <v>70</v>
      </c>
      <c r="O119" s="403"/>
      <c r="P119" s="403"/>
      <c r="Q119" s="404"/>
      <c r="R119" s="33">
        <v>40499</v>
      </c>
      <c r="S119" s="33" t="s">
        <v>712</v>
      </c>
    </row>
  </sheetData>
  <sheetProtection password="CEFE" sheet="1"/>
  <mergeCells count="270">
    <mergeCell ref="A7:S7"/>
    <mergeCell ref="A9:E9"/>
    <mergeCell ref="F9:M9"/>
    <mergeCell ref="N9:Q9"/>
    <mergeCell ref="A8:F8"/>
    <mergeCell ref="G8:S8"/>
    <mergeCell ref="A11:S11"/>
    <mergeCell ref="A12:F12"/>
    <mergeCell ref="G12:S12"/>
    <mergeCell ref="F10:M10"/>
    <mergeCell ref="N10:Q10"/>
    <mergeCell ref="A10:E10"/>
    <mergeCell ref="A1:S1"/>
    <mergeCell ref="A2:S2"/>
    <mergeCell ref="A3:D3"/>
    <mergeCell ref="N6:Q6"/>
    <mergeCell ref="Q3:R3"/>
    <mergeCell ref="E3:P3"/>
    <mergeCell ref="A4:S5"/>
    <mergeCell ref="A6:E6"/>
    <mergeCell ref="F6:M6"/>
    <mergeCell ref="A14:S14"/>
    <mergeCell ref="A15:F15"/>
    <mergeCell ref="G15:S15"/>
    <mergeCell ref="A13:E13"/>
    <mergeCell ref="F13:M13"/>
    <mergeCell ref="N13:Q13"/>
    <mergeCell ref="A16:E16"/>
    <mergeCell ref="F16:M16"/>
    <mergeCell ref="N16:Q16"/>
    <mergeCell ref="A17:E17"/>
    <mergeCell ref="F17:M17"/>
    <mergeCell ref="N17:Q17"/>
    <mergeCell ref="A19:S19"/>
    <mergeCell ref="A20:F20"/>
    <mergeCell ref="G20:S20"/>
    <mergeCell ref="A18:E18"/>
    <mergeCell ref="F18:M18"/>
    <mergeCell ref="N18:Q18"/>
    <mergeCell ref="A22:S22"/>
    <mergeCell ref="A23:F23"/>
    <mergeCell ref="G23:S23"/>
    <mergeCell ref="A21:E21"/>
    <mergeCell ref="F21:M21"/>
    <mergeCell ref="N21:Q21"/>
    <mergeCell ref="A25:S25"/>
    <mergeCell ref="A26:F26"/>
    <mergeCell ref="G26:S26"/>
    <mergeCell ref="A24:E24"/>
    <mergeCell ref="F24:M24"/>
    <mergeCell ref="N24:Q24"/>
    <mergeCell ref="A29:S29"/>
    <mergeCell ref="A30:F30"/>
    <mergeCell ref="G30:S30"/>
    <mergeCell ref="A27:E27"/>
    <mergeCell ref="F27:M27"/>
    <mergeCell ref="N27:Q27"/>
    <mergeCell ref="A28:E28"/>
    <mergeCell ref="F28:M28"/>
    <mergeCell ref="N28:Q28"/>
    <mergeCell ref="A32:S32"/>
    <mergeCell ref="A33:F33"/>
    <mergeCell ref="G33:S33"/>
    <mergeCell ref="A31:E31"/>
    <mergeCell ref="F31:M31"/>
    <mergeCell ref="N31:Q31"/>
    <mergeCell ref="A34:E34"/>
    <mergeCell ref="F34:M34"/>
    <mergeCell ref="N34:Q34"/>
    <mergeCell ref="A35:E35"/>
    <mergeCell ref="F35:M35"/>
    <mergeCell ref="N35:Q35"/>
    <mergeCell ref="A36:E36"/>
    <mergeCell ref="F36:M36"/>
    <mergeCell ref="N36:Q36"/>
    <mergeCell ref="A37:E37"/>
    <mergeCell ref="F37:M37"/>
    <mergeCell ref="N37:Q37"/>
    <mergeCell ref="A39:S39"/>
    <mergeCell ref="A40:F40"/>
    <mergeCell ref="G40:S40"/>
    <mergeCell ref="A38:E38"/>
    <mergeCell ref="F38:M38"/>
    <mergeCell ref="N38:Q38"/>
    <mergeCell ref="A41:E41"/>
    <mergeCell ref="F41:M41"/>
    <mergeCell ref="N41:Q41"/>
    <mergeCell ref="A42:E42"/>
    <mergeCell ref="F42:M42"/>
    <mergeCell ref="N42:Q42"/>
    <mergeCell ref="A43:E43"/>
    <mergeCell ref="F43:M43"/>
    <mergeCell ref="N43:Q43"/>
    <mergeCell ref="A44:E44"/>
    <mergeCell ref="F44:M44"/>
    <mergeCell ref="N44:Q44"/>
    <mergeCell ref="A47:F47"/>
    <mergeCell ref="G47:S47"/>
    <mergeCell ref="A48:E48"/>
    <mergeCell ref="F48:M48"/>
    <mergeCell ref="N48:Q48"/>
    <mergeCell ref="A45:E45"/>
    <mergeCell ref="F45:M45"/>
    <mergeCell ref="N45:Q45"/>
    <mergeCell ref="A46:S46"/>
    <mergeCell ref="A49:E49"/>
    <mergeCell ref="F49:M49"/>
    <mergeCell ref="N49:Q49"/>
    <mergeCell ref="A50:E50"/>
    <mergeCell ref="F50:M50"/>
    <mergeCell ref="N50:Q50"/>
    <mergeCell ref="A51:E51"/>
    <mergeCell ref="F51:M51"/>
    <mergeCell ref="N51:Q51"/>
    <mergeCell ref="A52:E52"/>
    <mergeCell ref="F52:M52"/>
    <mergeCell ref="N52:Q52"/>
    <mergeCell ref="A53:S53"/>
    <mergeCell ref="A54:F54"/>
    <mergeCell ref="G54:S54"/>
    <mergeCell ref="A55:E55"/>
    <mergeCell ref="F55:M55"/>
    <mergeCell ref="N55:Q55"/>
    <mergeCell ref="A56:E56"/>
    <mergeCell ref="F56:M56"/>
    <mergeCell ref="N56:Q56"/>
    <mergeCell ref="A57:E57"/>
    <mergeCell ref="F57:M57"/>
    <mergeCell ref="N57:Q57"/>
    <mergeCell ref="A58:E58"/>
    <mergeCell ref="F58:M58"/>
    <mergeCell ref="N58:Q58"/>
    <mergeCell ref="A59:E59"/>
    <mergeCell ref="F59:M59"/>
    <mergeCell ref="N59:Q59"/>
    <mergeCell ref="A63:E63"/>
    <mergeCell ref="F63:M63"/>
    <mergeCell ref="N63:Q63"/>
    <mergeCell ref="A66:S66"/>
    <mergeCell ref="A60:S60"/>
    <mergeCell ref="A61:F61"/>
    <mergeCell ref="G61:S61"/>
    <mergeCell ref="A62:E62"/>
    <mergeCell ref="F62:M62"/>
    <mergeCell ref="N62:Q62"/>
    <mergeCell ref="A67:F67"/>
    <mergeCell ref="G67:S67"/>
    <mergeCell ref="A64:E64"/>
    <mergeCell ref="F64:M64"/>
    <mergeCell ref="N64:Q64"/>
    <mergeCell ref="A65:E65"/>
    <mergeCell ref="F65:M65"/>
    <mergeCell ref="N65:Q65"/>
    <mergeCell ref="A68:E68"/>
    <mergeCell ref="F68:M68"/>
    <mergeCell ref="N68:Q68"/>
    <mergeCell ref="A69:E69"/>
    <mergeCell ref="F69:M69"/>
    <mergeCell ref="N69:Q69"/>
    <mergeCell ref="A71:S71"/>
    <mergeCell ref="A72:F72"/>
    <mergeCell ref="G72:S72"/>
    <mergeCell ref="A70:E70"/>
    <mergeCell ref="F70:M70"/>
    <mergeCell ref="N70:Q70"/>
    <mergeCell ref="A73:E73"/>
    <mergeCell ref="F73:M73"/>
    <mergeCell ref="N73:Q73"/>
    <mergeCell ref="A74:E74"/>
    <mergeCell ref="F74:M74"/>
    <mergeCell ref="N74:Q74"/>
    <mergeCell ref="A76:S76"/>
    <mergeCell ref="A77:F77"/>
    <mergeCell ref="G77:S77"/>
    <mergeCell ref="A75:E75"/>
    <mergeCell ref="F75:M75"/>
    <mergeCell ref="N75:Q75"/>
    <mergeCell ref="A80:S80"/>
    <mergeCell ref="A81:F81"/>
    <mergeCell ref="G81:S81"/>
    <mergeCell ref="A78:E78"/>
    <mergeCell ref="F78:M78"/>
    <mergeCell ref="N78:Q78"/>
    <mergeCell ref="A79:E79"/>
    <mergeCell ref="F79:M79"/>
    <mergeCell ref="N79:Q79"/>
    <mergeCell ref="A83:S83"/>
    <mergeCell ref="A84:F84"/>
    <mergeCell ref="G84:S84"/>
    <mergeCell ref="A82:E82"/>
    <mergeCell ref="F82:M82"/>
    <mergeCell ref="N82:Q82"/>
    <mergeCell ref="A87:S87"/>
    <mergeCell ref="A88:F88"/>
    <mergeCell ref="G88:S88"/>
    <mergeCell ref="A85:E85"/>
    <mergeCell ref="F85:M85"/>
    <mergeCell ref="N85:Q85"/>
    <mergeCell ref="A86:E86"/>
    <mergeCell ref="F86:M86"/>
    <mergeCell ref="N86:Q86"/>
    <mergeCell ref="A91:S91"/>
    <mergeCell ref="A92:F92"/>
    <mergeCell ref="G92:S92"/>
    <mergeCell ref="A89:E89"/>
    <mergeCell ref="F89:M89"/>
    <mergeCell ref="N89:Q89"/>
    <mergeCell ref="A90:E90"/>
    <mergeCell ref="F90:M90"/>
    <mergeCell ref="N90:Q90"/>
    <mergeCell ref="A94:S94"/>
    <mergeCell ref="A95:F95"/>
    <mergeCell ref="G95:S95"/>
    <mergeCell ref="A93:E93"/>
    <mergeCell ref="F93:M93"/>
    <mergeCell ref="N93:Q93"/>
    <mergeCell ref="A97:S97"/>
    <mergeCell ref="A98:F98"/>
    <mergeCell ref="G98:S98"/>
    <mergeCell ref="A96:E96"/>
    <mergeCell ref="F96:M96"/>
    <mergeCell ref="N96:Q96"/>
    <mergeCell ref="A99:E99"/>
    <mergeCell ref="F99:M99"/>
    <mergeCell ref="N99:Q99"/>
    <mergeCell ref="A100:E100"/>
    <mergeCell ref="F100:M100"/>
    <mergeCell ref="N100:Q100"/>
    <mergeCell ref="A102:S102"/>
    <mergeCell ref="A103:F103"/>
    <mergeCell ref="G103:S103"/>
    <mergeCell ref="A101:E101"/>
    <mergeCell ref="F101:M101"/>
    <mergeCell ref="N101:Q101"/>
    <mergeCell ref="A105:S105"/>
    <mergeCell ref="A106:F106"/>
    <mergeCell ref="G106:S106"/>
    <mergeCell ref="A104:E104"/>
    <mergeCell ref="F104:M104"/>
    <mergeCell ref="N104:Q104"/>
    <mergeCell ref="A108:S108"/>
    <mergeCell ref="A109:F109"/>
    <mergeCell ref="G109:S109"/>
    <mergeCell ref="A107:E107"/>
    <mergeCell ref="F107:M107"/>
    <mergeCell ref="N107:Q107"/>
    <mergeCell ref="A112:S112"/>
    <mergeCell ref="A113:F113"/>
    <mergeCell ref="G113:S113"/>
    <mergeCell ref="A110:E110"/>
    <mergeCell ref="F110:M110"/>
    <mergeCell ref="N110:Q110"/>
    <mergeCell ref="A111:E111"/>
    <mergeCell ref="F111:M111"/>
    <mergeCell ref="N111:Q111"/>
    <mergeCell ref="A115:S115"/>
    <mergeCell ref="A116:F116"/>
    <mergeCell ref="G116:S116"/>
    <mergeCell ref="A114:E114"/>
    <mergeCell ref="F114:M114"/>
    <mergeCell ref="N114:Q114"/>
    <mergeCell ref="A119:E119"/>
    <mergeCell ref="F119:M119"/>
    <mergeCell ref="N119:Q119"/>
    <mergeCell ref="A117:E117"/>
    <mergeCell ref="F117:M117"/>
    <mergeCell ref="N117:Q117"/>
    <mergeCell ref="A118:E118"/>
    <mergeCell ref="F118:M118"/>
    <mergeCell ref="N118:Q11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E3" sqref="E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1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409" t="s">
        <v>694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1"/>
    </row>
    <row r="2" spans="1:19" ht="13.5" thickBo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3.5" thickBot="1">
      <c r="A3" s="413" t="s">
        <v>421</v>
      </c>
      <c r="B3" s="414"/>
      <c r="C3" s="414"/>
      <c r="D3" s="415"/>
      <c r="E3" s="418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20"/>
      <c r="R3" s="34" t="s">
        <v>483</v>
      </c>
      <c r="S3" s="55" t="s">
        <v>707</v>
      </c>
    </row>
    <row r="4" spans="1:19" s="1" customFormat="1" ht="12.7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</row>
    <row r="5" spans="1:19" s="7" customFormat="1" ht="13.5" thickBo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</row>
    <row r="6" spans="1:19" ht="13.5" thickBot="1">
      <c r="A6" s="430" t="s">
        <v>422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2"/>
      <c r="M6" s="430" t="s">
        <v>427</v>
      </c>
      <c r="N6" s="431"/>
      <c r="O6" s="431"/>
      <c r="P6" s="431"/>
      <c r="Q6" s="432"/>
      <c r="R6" s="31" t="s">
        <v>429</v>
      </c>
      <c r="S6" s="29" t="s">
        <v>433</v>
      </c>
    </row>
    <row r="7" spans="1:19" ht="12.75">
      <c r="A7" s="439"/>
      <c r="B7" s="439"/>
      <c r="C7" s="439"/>
      <c r="D7" s="439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</row>
    <row r="8" spans="1:19" s="3" customFormat="1" ht="9.75">
      <c r="A8" s="421"/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</row>
    <row r="9" spans="1:19" s="41" customFormat="1" ht="9.75">
      <c r="A9" s="424" t="s">
        <v>563</v>
      </c>
      <c r="B9" s="425"/>
      <c r="C9" s="425"/>
      <c r="D9" s="437"/>
      <c r="E9" s="422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</row>
    <row r="10" spans="1:19" s="3" customFormat="1" ht="13.5" customHeight="1">
      <c r="A10" s="435" t="s">
        <v>843</v>
      </c>
      <c r="B10" s="435"/>
      <c r="C10" s="435"/>
      <c r="D10" s="435"/>
      <c r="E10" s="438"/>
      <c r="F10" s="438"/>
      <c r="G10" s="438"/>
      <c r="H10" s="438"/>
      <c r="I10" s="438"/>
      <c r="J10" s="438"/>
      <c r="K10" s="438"/>
      <c r="L10" s="438"/>
      <c r="M10" s="438" t="s">
        <v>844</v>
      </c>
      <c r="N10" s="438"/>
      <c r="O10" s="438"/>
      <c r="P10" s="438"/>
      <c r="Q10" s="438"/>
      <c r="R10" s="110">
        <v>38751</v>
      </c>
      <c r="S10" s="110" t="s">
        <v>712</v>
      </c>
    </row>
    <row r="11" spans="1:19" s="3" customFormat="1" ht="9.75">
      <c r="A11" s="421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</row>
    <row r="12" spans="1:19" s="41" customFormat="1" ht="9.75">
      <c r="A12" s="424" t="s">
        <v>571</v>
      </c>
      <c r="B12" s="425"/>
      <c r="C12" s="425"/>
      <c r="D12" s="437"/>
      <c r="E12" s="422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</row>
    <row r="13" spans="1:19" s="3" customFormat="1" ht="13.5" customHeight="1">
      <c r="A13" s="435" t="s">
        <v>744</v>
      </c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 t="s">
        <v>746</v>
      </c>
      <c r="N13" s="435"/>
      <c r="O13" s="435"/>
      <c r="P13" s="435"/>
      <c r="Q13" s="435"/>
      <c r="R13" s="33">
        <v>39965</v>
      </c>
      <c r="S13" s="33">
        <v>41060</v>
      </c>
    </row>
    <row r="14" spans="1:19" s="3" customFormat="1" ht="13.5" customHeight="1">
      <c r="A14" s="435" t="s">
        <v>745</v>
      </c>
      <c r="B14" s="435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 t="s">
        <v>747</v>
      </c>
      <c r="N14" s="435"/>
      <c r="O14" s="435"/>
      <c r="P14" s="435"/>
      <c r="Q14" s="435"/>
      <c r="R14" s="33">
        <v>40252</v>
      </c>
      <c r="S14" s="33" t="s">
        <v>712</v>
      </c>
    </row>
    <row r="15" spans="1:19" s="3" customFormat="1" ht="9.75">
      <c r="A15" s="421"/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</row>
    <row r="16" spans="1:19" s="41" customFormat="1" ht="9.75">
      <c r="A16" s="424" t="s">
        <v>573</v>
      </c>
      <c r="B16" s="425"/>
      <c r="C16" s="425"/>
      <c r="D16" s="437"/>
      <c r="E16" s="422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</row>
    <row r="17" spans="1:19" s="3" customFormat="1" ht="13.5" customHeight="1">
      <c r="A17" s="435" t="s">
        <v>939</v>
      </c>
      <c r="B17" s="435"/>
      <c r="C17" s="435"/>
      <c r="D17" s="435"/>
      <c r="E17" s="438"/>
      <c r="F17" s="438"/>
      <c r="G17" s="438"/>
      <c r="H17" s="438"/>
      <c r="I17" s="438"/>
      <c r="J17" s="438"/>
      <c r="K17" s="438"/>
      <c r="L17" s="438"/>
      <c r="M17" s="438" t="s">
        <v>940</v>
      </c>
      <c r="N17" s="438"/>
      <c r="O17" s="438"/>
      <c r="P17" s="438"/>
      <c r="Q17" s="438"/>
      <c r="R17" s="110">
        <v>40308</v>
      </c>
      <c r="S17" s="110" t="s">
        <v>712</v>
      </c>
    </row>
    <row r="18" spans="1:19" s="3" customFormat="1" ht="9.75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</row>
    <row r="19" spans="1:19" s="41" customFormat="1" ht="9.75">
      <c r="A19" s="424" t="s">
        <v>981</v>
      </c>
      <c r="B19" s="425"/>
      <c r="C19" s="425"/>
      <c r="D19" s="437"/>
      <c r="E19" s="422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</row>
    <row r="20" spans="1:19" s="3" customFormat="1" ht="13.5" customHeight="1">
      <c r="A20" s="435" t="s">
        <v>1001</v>
      </c>
      <c r="B20" s="435"/>
      <c r="C20" s="435"/>
      <c r="D20" s="435"/>
      <c r="E20" s="438"/>
      <c r="F20" s="438"/>
      <c r="G20" s="438"/>
      <c r="H20" s="438"/>
      <c r="I20" s="438"/>
      <c r="J20" s="438"/>
      <c r="K20" s="438"/>
      <c r="L20" s="438"/>
      <c r="M20" s="438" t="s">
        <v>712</v>
      </c>
      <c r="N20" s="438"/>
      <c r="O20" s="438"/>
      <c r="P20" s="438"/>
      <c r="Q20" s="438"/>
      <c r="R20" s="110">
        <v>39904</v>
      </c>
      <c r="S20" s="110" t="s">
        <v>712</v>
      </c>
    </row>
    <row r="21" spans="1:19" s="3" customFormat="1" ht="9.75">
      <c r="A21" s="421"/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</row>
    <row r="22" spans="1:19" s="41" customFormat="1" ht="9.75">
      <c r="A22" s="424" t="s">
        <v>1051</v>
      </c>
      <c r="B22" s="425"/>
      <c r="C22" s="425"/>
      <c r="D22" s="437"/>
      <c r="E22" s="422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</row>
    <row r="23" spans="1:19" s="3" customFormat="1" ht="13.5" customHeight="1">
      <c r="A23" s="435" t="s">
        <v>1055</v>
      </c>
      <c r="B23" s="435"/>
      <c r="C23" s="435"/>
      <c r="D23" s="435"/>
      <c r="E23" s="438"/>
      <c r="F23" s="438"/>
      <c r="G23" s="438"/>
      <c r="H23" s="438"/>
      <c r="I23" s="438"/>
      <c r="J23" s="438"/>
      <c r="K23" s="438"/>
      <c r="L23" s="438"/>
      <c r="M23" s="438" t="s">
        <v>1056</v>
      </c>
      <c r="N23" s="438"/>
      <c r="O23" s="438"/>
      <c r="P23" s="438"/>
      <c r="Q23" s="438"/>
      <c r="R23" s="110">
        <v>40995</v>
      </c>
      <c r="S23" s="110" t="s">
        <v>712</v>
      </c>
    </row>
    <row r="24" spans="1:19" s="3" customFormat="1" ht="9.75">
      <c r="A24" s="421"/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</row>
    <row r="25" spans="1:19" s="41" customFormat="1" ht="9.75">
      <c r="A25" s="424" t="s">
        <v>115</v>
      </c>
      <c r="B25" s="425"/>
      <c r="C25" s="425"/>
      <c r="D25" s="437"/>
      <c r="E25" s="422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</row>
    <row r="26" spans="1:19" s="3" customFormat="1" ht="13.5" customHeight="1">
      <c r="A26" s="435" t="s">
        <v>120</v>
      </c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 t="s">
        <v>121</v>
      </c>
      <c r="N26" s="435"/>
      <c r="O26" s="435"/>
      <c r="P26" s="435"/>
      <c r="Q26" s="435"/>
      <c r="R26" s="33">
        <v>41226</v>
      </c>
      <c r="S26" s="33">
        <v>41241</v>
      </c>
    </row>
    <row r="27" spans="1:19" s="3" customFormat="1" ht="9.75">
      <c r="A27" s="421"/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</row>
    <row r="28" spans="1:19" s="41" customFormat="1" ht="9.75">
      <c r="A28" s="424" t="s">
        <v>198</v>
      </c>
      <c r="B28" s="425"/>
      <c r="C28" s="425"/>
      <c r="D28" s="437"/>
      <c r="E28" s="422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</row>
    <row r="29" spans="1:19" s="3" customFormat="1" ht="13.5" customHeight="1">
      <c r="A29" s="435" t="s">
        <v>213</v>
      </c>
      <c r="B29" s="435"/>
      <c r="C29" s="435"/>
      <c r="D29" s="435"/>
      <c r="E29" s="438"/>
      <c r="F29" s="438"/>
      <c r="G29" s="438"/>
      <c r="H29" s="438"/>
      <c r="I29" s="438"/>
      <c r="J29" s="438"/>
      <c r="K29" s="438"/>
      <c r="L29" s="438"/>
      <c r="M29" s="438" t="s">
        <v>712</v>
      </c>
      <c r="N29" s="438"/>
      <c r="O29" s="438"/>
      <c r="P29" s="438"/>
      <c r="Q29" s="438"/>
      <c r="R29" s="110">
        <v>41967</v>
      </c>
      <c r="S29" s="110">
        <v>41754</v>
      </c>
    </row>
    <row r="30" spans="1:19" s="3" customFormat="1" ht="9.75">
      <c r="A30" s="421"/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</row>
    <row r="31" spans="1:19" s="41" customFormat="1" ht="9.75">
      <c r="A31" s="424" t="s">
        <v>1089</v>
      </c>
      <c r="B31" s="425"/>
      <c r="C31" s="425"/>
      <c r="D31" s="437"/>
      <c r="E31" s="422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</row>
    <row r="32" spans="1:19" s="3" customFormat="1" ht="13.5" customHeight="1">
      <c r="A32" s="435" t="s">
        <v>1094</v>
      </c>
      <c r="B32" s="435"/>
      <c r="C32" s="435"/>
      <c r="D32" s="435"/>
      <c r="E32" s="438"/>
      <c r="F32" s="438"/>
      <c r="G32" s="438"/>
      <c r="H32" s="438"/>
      <c r="I32" s="438"/>
      <c r="J32" s="438"/>
      <c r="K32" s="438"/>
      <c r="L32" s="438"/>
      <c r="M32" s="438" t="s">
        <v>712</v>
      </c>
      <c r="N32" s="438"/>
      <c r="O32" s="438"/>
      <c r="P32" s="438"/>
      <c r="Q32" s="438"/>
      <c r="R32" s="110" t="s">
        <v>712</v>
      </c>
      <c r="S32" s="110" t="s">
        <v>712</v>
      </c>
    </row>
    <row r="33" spans="1:19" s="3" customFormat="1" ht="9.75">
      <c r="A33" s="421"/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</row>
    <row r="34" spans="1:19" s="41" customFormat="1" ht="9.75">
      <c r="A34" s="424" t="s">
        <v>578</v>
      </c>
      <c r="B34" s="425"/>
      <c r="C34" s="425"/>
      <c r="D34" s="437"/>
      <c r="E34" s="422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</row>
    <row r="35" spans="1:19" s="3" customFormat="1" ht="13.5" customHeight="1">
      <c r="A35" s="435" t="s">
        <v>135</v>
      </c>
      <c r="B35" s="435"/>
      <c r="C35" s="435"/>
      <c r="D35" s="435"/>
      <c r="E35" s="435"/>
      <c r="F35" s="435"/>
      <c r="G35" s="435"/>
      <c r="H35" s="435"/>
      <c r="I35" s="435"/>
      <c r="J35" s="435"/>
      <c r="K35" s="435"/>
      <c r="L35" s="435"/>
      <c r="M35" s="435" t="s">
        <v>1143</v>
      </c>
      <c r="N35" s="435"/>
      <c r="O35" s="435"/>
      <c r="P35" s="435"/>
      <c r="Q35" s="435"/>
      <c r="R35" s="33">
        <v>40995</v>
      </c>
      <c r="S35" s="33" t="s">
        <v>712</v>
      </c>
    </row>
    <row r="36" spans="1:19" s="3" customFormat="1" ht="13.5" customHeight="1">
      <c r="A36" s="436" t="s">
        <v>136</v>
      </c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 t="s">
        <v>1144</v>
      </c>
      <c r="N36" s="436"/>
      <c r="O36" s="436"/>
      <c r="P36" s="436"/>
      <c r="Q36" s="436"/>
      <c r="R36" s="33">
        <v>40995</v>
      </c>
      <c r="S36" s="33" t="s">
        <v>712</v>
      </c>
    </row>
    <row r="37" spans="1:19" s="3" customFormat="1" ht="9.75">
      <c r="A37" s="421"/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</row>
    <row r="38" spans="1:19" s="41" customFormat="1" ht="9.75">
      <c r="A38" s="424" t="s">
        <v>579</v>
      </c>
      <c r="B38" s="425"/>
      <c r="C38" s="425"/>
      <c r="D38" s="437"/>
      <c r="E38" s="422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</row>
    <row r="39" spans="1:19" s="3" customFormat="1" ht="13.5" customHeight="1">
      <c r="A39" s="435" t="s">
        <v>1165</v>
      </c>
      <c r="B39" s="435"/>
      <c r="C39" s="435"/>
      <c r="D39" s="435"/>
      <c r="E39" s="438"/>
      <c r="F39" s="438"/>
      <c r="G39" s="438"/>
      <c r="H39" s="438"/>
      <c r="I39" s="438"/>
      <c r="J39" s="438"/>
      <c r="K39" s="438"/>
      <c r="L39" s="438"/>
      <c r="M39" s="438" t="s">
        <v>1</v>
      </c>
      <c r="N39" s="438"/>
      <c r="O39" s="438"/>
      <c r="P39" s="438"/>
      <c r="Q39" s="438"/>
      <c r="R39" s="110">
        <v>41056</v>
      </c>
      <c r="S39" s="110" t="s">
        <v>712</v>
      </c>
    </row>
    <row r="40" spans="1:19" s="3" customFormat="1" ht="13.5" customHeight="1">
      <c r="A40" s="435" t="s">
        <v>0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 t="s">
        <v>2</v>
      </c>
      <c r="N40" s="435"/>
      <c r="O40" s="435"/>
      <c r="P40" s="435"/>
      <c r="Q40" s="435"/>
      <c r="R40" s="33">
        <v>41056</v>
      </c>
      <c r="S40" s="33" t="s">
        <v>712</v>
      </c>
    </row>
    <row r="41" spans="1:19" s="3" customFormat="1" ht="9.75">
      <c r="A41" s="421"/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</row>
    <row r="42" spans="1:19" s="41" customFormat="1" ht="9.75">
      <c r="A42" s="424" t="s">
        <v>28</v>
      </c>
      <c r="B42" s="425"/>
      <c r="C42" s="425"/>
      <c r="D42" s="437"/>
      <c r="E42" s="422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</row>
    <row r="43" spans="1:19" s="3" customFormat="1" ht="13.5" customHeight="1">
      <c r="A43" s="435" t="s">
        <v>31</v>
      </c>
      <c r="B43" s="435"/>
      <c r="C43" s="435"/>
      <c r="D43" s="435"/>
      <c r="E43" s="438"/>
      <c r="F43" s="438"/>
      <c r="G43" s="438"/>
      <c r="H43" s="438"/>
      <c r="I43" s="438"/>
      <c r="J43" s="438"/>
      <c r="K43" s="438"/>
      <c r="L43" s="438"/>
      <c r="M43" s="438" t="s">
        <v>33</v>
      </c>
      <c r="N43" s="438"/>
      <c r="O43" s="438"/>
      <c r="P43" s="438"/>
      <c r="Q43" s="438"/>
      <c r="R43" s="110">
        <v>41177</v>
      </c>
      <c r="S43" s="110" t="s">
        <v>712</v>
      </c>
    </row>
    <row r="44" spans="1:19" s="3" customFormat="1" ht="13.5" customHeight="1">
      <c r="A44" s="435" t="s">
        <v>32</v>
      </c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 t="s">
        <v>712</v>
      </c>
      <c r="N44" s="435"/>
      <c r="O44" s="435"/>
      <c r="P44" s="435"/>
      <c r="Q44" s="435"/>
      <c r="R44" s="33">
        <v>40513</v>
      </c>
      <c r="S44" s="33" t="s">
        <v>712</v>
      </c>
    </row>
    <row r="45" spans="1:19" s="3" customFormat="1" ht="9.75">
      <c r="A45" s="421"/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</row>
    <row r="46" spans="1:19" s="41" customFormat="1" ht="9.75">
      <c r="A46" s="424" t="s">
        <v>587</v>
      </c>
      <c r="B46" s="425"/>
      <c r="C46" s="425"/>
      <c r="D46" s="437"/>
      <c r="E46" s="422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</row>
    <row r="47" spans="1:19" s="3" customFormat="1" ht="13.5" customHeight="1">
      <c r="A47" s="435" t="s">
        <v>1138</v>
      </c>
      <c r="B47" s="435"/>
      <c r="C47" s="435"/>
      <c r="D47" s="435"/>
      <c r="E47" s="438"/>
      <c r="F47" s="438"/>
      <c r="G47" s="438"/>
      <c r="H47" s="438"/>
      <c r="I47" s="438"/>
      <c r="J47" s="438"/>
      <c r="K47" s="438"/>
      <c r="L47" s="438"/>
      <c r="M47" s="438" t="s">
        <v>1142</v>
      </c>
      <c r="N47" s="438"/>
      <c r="O47" s="438"/>
      <c r="P47" s="438"/>
      <c r="Q47" s="438"/>
      <c r="R47" s="110">
        <v>41360</v>
      </c>
      <c r="S47" s="110">
        <v>41638</v>
      </c>
    </row>
    <row r="48" spans="1:19" s="3" customFormat="1" ht="13.5" customHeight="1">
      <c r="A48" s="435" t="s">
        <v>1139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 t="s">
        <v>1143</v>
      </c>
      <c r="N48" s="435"/>
      <c r="O48" s="435"/>
      <c r="P48" s="435"/>
      <c r="Q48" s="435"/>
      <c r="R48" s="33">
        <v>40995</v>
      </c>
      <c r="S48" s="33">
        <v>42093</v>
      </c>
    </row>
    <row r="49" spans="1:19" s="3" customFormat="1" ht="13.5" customHeight="1">
      <c r="A49" s="435" t="s">
        <v>1140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 t="s">
        <v>1144</v>
      </c>
      <c r="N49" s="435"/>
      <c r="O49" s="435"/>
      <c r="P49" s="435"/>
      <c r="Q49" s="435"/>
      <c r="R49" s="33">
        <v>40995</v>
      </c>
      <c r="S49" s="33">
        <v>42093</v>
      </c>
    </row>
    <row r="50" spans="1:19" s="3" customFormat="1" ht="13.5" customHeight="1">
      <c r="A50" s="436" t="s">
        <v>1141</v>
      </c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6"/>
      <c r="M50" s="436" t="s">
        <v>1145</v>
      </c>
      <c r="N50" s="436"/>
      <c r="O50" s="436"/>
      <c r="P50" s="436"/>
      <c r="Q50" s="436"/>
      <c r="R50" s="33">
        <v>41023</v>
      </c>
      <c r="S50" s="33" t="s">
        <v>712</v>
      </c>
    </row>
    <row r="51" spans="1:19" s="3" customFormat="1" ht="9.75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</row>
    <row r="52" spans="1:19" s="41" customFormat="1" ht="9.75">
      <c r="A52" s="424" t="s">
        <v>51</v>
      </c>
      <c r="B52" s="425"/>
      <c r="C52" s="425"/>
      <c r="D52" s="437"/>
      <c r="E52" s="422"/>
      <c r="F52" s="407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</row>
    <row r="53" spans="1:19" s="3" customFormat="1" ht="13.5" customHeight="1">
      <c r="A53" s="435" t="s">
        <v>71</v>
      </c>
      <c r="B53" s="435"/>
      <c r="C53" s="435"/>
      <c r="D53" s="435"/>
      <c r="E53" s="438"/>
      <c r="F53" s="438"/>
      <c r="G53" s="438"/>
      <c r="H53" s="438"/>
      <c r="I53" s="438"/>
      <c r="J53" s="438"/>
      <c r="K53" s="438"/>
      <c r="L53" s="438"/>
      <c r="M53" s="438" t="s">
        <v>73</v>
      </c>
      <c r="N53" s="438"/>
      <c r="O53" s="438"/>
      <c r="P53" s="438"/>
      <c r="Q53" s="438"/>
      <c r="R53" s="110">
        <v>40801</v>
      </c>
      <c r="S53" s="110" t="s">
        <v>712</v>
      </c>
    </row>
    <row r="54" spans="1:19" s="3" customFormat="1" ht="13.5" customHeight="1">
      <c r="A54" s="435" t="s">
        <v>72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35" t="s">
        <v>74</v>
      </c>
      <c r="N54" s="435"/>
      <c r="O54" s="435"/>
      <c r="P54" s="435"/>
      <c r="Q54" s="435"/>
      <c r="R54" s="33">
        <v>40603</v>
      </c>
      <c r="S54" s="33">
        <v>41698</v>
      </c>
    </row>
  </sheetData>
  <sheetProtection password="CEFE" sheet="1"/>
  <mergeCells count="89">
    <mergeCell ref="A6:L6"/>
    <mergeCell ref="M6:Q6"/>
    <mergeCell ref="A9:D9"/>
    <mergeCell ref="E9:S9"/>
    <mergeCell ref="A10:L10"/>
    <mergeCell ref="M10:Q10"/>
    <mergeCell ref="A4:S5"/>
    <mergeCell ref="A1:S1"/>
    <mergeCell ref="A2:S2"/>
    <mergeCell ref="A3:D3"/>
    <mergeCell ref="A7:S7"/>
    <mergeCell ref="A8:S8"/>
    <mergeCell ref="A13:L13"/>
    <mergeCell ref="M13:Q13"/>
    <mergeCell ref="A14:L14"/>
    <mergeCell ref="M14:Q14"/>
    <mergeCell ref="A11:S11"/>
    <mergeCell ref="A12:D12"/>
    <mergeCell ref="E12:S12"/>
    <mergeCell ref="A18:S18"/>
    <mergeCell ref="A19:D19"/>
    <mergeCell ref="E19:S19"/>
    <mergeCell ref="A15:S15"/>
    <mergeCell ref="A16:D16"/>
    <mergeCell ref="E16:S16"/>
    <mergeCell ref="A23:L23"/>
    <mergeCell ref="M23:Q23"/>
    <mergeCell ref="A21:S21"/>
    <mergeCell ref="A22:D22"/>
    <mergeCell ref="E22:S22"/>
    <mergeCell ref="A20:L20"/>
    <mergeCell ref="M20:Q20"/>
    <mergeCell ref="A26:L26"/>
    <mergeCell ref="M26:Q26"/>
    <mergeCell ref="A27:S27"/>
    <mergeCell ref="A28:D28"/>
    <mergeCell ref="E28:S28"/>
    <mergeCell ref="A17:L17"/>
    <mergeCell ref="M17:Q17"/>
    <mergeCell ref="A24:S24"/>
    <mergeCell ref="A25:D25"/>
    <mergeCell ref="E25:S25"/>
    <mergeCell ref="A33:S33"/>
    <mergeCell ref="A34:D34"/>
    <mergeCell ref="E34:S34"/>
    <mergeCell ref="A32:L32"/>
    <mergeCell ref="M32:Q32"/>
    <mergeCell ref="A29:L29"/>
    <mergeCell ref="M29:Q29"/>
    <mergeCell ref="A38:D38"/>
    <mergeCell ref="E38:S38"/>
    <mergeCell ref="A36:L36"/>
    <mergeCell ref="M36:Q36"/>
    <mergeCell ref="A30:S30"/>
    <mergeCell ref="A31:D31"/>
    <mergeCell ref="E31:S31"/>
    <mergeCell ref="A37:S37"/>
    <mergeCell ref="A35:L35"/>
    <mergeCell ref="M35:Q35"/>
    <mergeCell ref="A41:S41"/>
    <mergeCell ref="A42:D42"/>
    <mergeCell ref="E42:S42"/>
    <mergeCell ref="A39:L39"/>
    <mergeCell ref="M39:Q39"/>
    <mergeCell ref="A40:L40"/>
    <mergeCell ref="M40:Q40"/>
    <mergeCell ref="A46:D46"/>
    <mergeCell ref="E46:S46"/>
    <mergeCell ref="A43:L43"/>
    <mergeCell ref="M43:Q43"/>
    <mergeCell ref="A44:L44"/>
    <mergeCell ref="M44:Q44"/>
    <mergeCell ref="A49:L49"/>
    <mergeCell ref="M49:Q49"/>
    <mergeCell ref="E3:Q3"/>
    <mergeCell ref="A53:L53"/>
    <mergeCell ref="M53:Q53"/>
    <mergeCell ref="A47:L47"/>
    <mergeCell ref="M47:Q47"/>
    <mergeCell ref="A48:L48"/>
    <mergeCell ref="M48:Q48"/>
    <mergeCell ref="A45:S45"/>
    <mergeCell ref="A54:L54"/>
    <mergeCell ref="M54:Q54"/>
    <mergeCell ref="A50:L50"/>
    <mergeCell ref="M50:Q50"/>
    <mergeCell ref="A51:S51"/>
    <mergeCell ref="A52:D52"/>
    <mergeCell ref="E52:S52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CCT/UFPB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Aparecido Jesuino de Souza</dc:creator>
  <cp:keywords/>
  <dc:description/>
  <cp:lastModifiedBy>cido</cp:lastModifiedBy>
  <cp:lastPrinted>2014-06-03T01:44:31Z</cp:lastPrinted>
  <dcterms:created xsi:type="dcterms:W3CDTF">2000-03-16T19:09:54Z</dcterms:created>
  <dcterms:modified xsi:type="dcterms:W3CDTF">2014-08-01T10:45:33Z</dcterms:modified>
  <cp:category/>
  <cp:version/>
  <cp:contentType/>
  <cp:contentStatus/>
</cp:coreProperties>
</file>