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activeTab="0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definedNames>
    <definedName name="_xlnm.Print_Area" localSheetId="1">'Resumo'!$A$1:$I$169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87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88" authorId="0">
      <text>
        <r>
          <rPr>
            <b/>
            <sz val="8"/>
            <rFont val="Tahoma"/>
            <family val="2"/>
          </rPr>
          <t>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I28" authorId="1">
      <text>
        <r>
          <rPr>
            <b/>
            <sz val="8"/>
            <rFont val="Tahoma"/>
            <family val="2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Q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<sst xmlns="http://schemas.openxmlformats.org/spreadsheetml/2006/main" count="4756" uniqueCount="1109">
  <si>
    <t xml:space="preserve">Alves, C. O. ou Alves, Claudianor O. ; R. G. Nascimento . Existence and concentration of solutions for a class of elliptic problems with discontinuous nonlinearity in RN. Mathematica Scandinavica (Papirform), v. 112, p. 129-146, 2013. </t>
  </si>
  <si>
    <t xml:space="preserve">Alves, C. O. ou Alves, Claudianor O. ; HOLANDA, A. R. F. . Existence of blow-up solutions for a class of elliptic systems. Differential and Integral Equations, v. 26, p. 105-118, 2013. </t>
  </si>
  <si>
    <t xml:space="preserve">Alves, Claudianor O. ; Souto, Marco A.S. . Existence of solutions for a class of nonlinear Schrödinger equations with potential vanishing at infinity. Journal of Differential Equations (Print), v. 254, p. 1977-1991, 2013. </t>
  </si>
  <si>
    <t xml:space="preserve">Alves, C. O. ou Alves, Claudianor O. ; BARREIRO, J. L. P. . Existence and multiplicity of solutions for a -Laplacian equation with critical growth. Journal of Mathematical Analysis and Applications (Print), v. 403, p. 143-154, 2013. </t>
  </si>
  <si>
    <t>Pesquisa em Equações Diferenciais Elípticas: Soluções Mult-Bump</t>
  </si>
  <si>
    <t>Problemas elípticos com não-linearidade descontínua</t>
  </si>
  <si>
    <t>Pesquisa em problemas elipticos com funcional Localmente Lipschitziano</t>
  </si>
  <si>
    <t>Pesquisa envolvendo o operador p(x)-Laplaciano</t>
  </si>
  <si>
    <t>Analise</t>
  </si>
  <si>
    <t xml:space="preserve">Análise </t>
  </si>
  <si>
    <t>Denilson da Silva Pereira</t>
  </si>
  <si>
    <t xml:space="preserve">A definir </t>
  </si>
  <si>
    <t>José Limdomberg Possiano Barreiro</t>
  </si>
  <si>
    <t>Marcelo Carvalho Ferreira</t>
  </si>
  <si>
    <t>Rodrigo Cohen Mota Nemer</t>
  </si>
  <si>
    <t>Pesquisa em problemas elipticos com crescimento critico exponencial</t>
  </si>
  <si>
    <t>Part. no Progr. Interdepartamental de Tec. em Petr. e Gás  ANP/PRH-25</t>
  </si>
  <si>
    <t>Equações elítptica com falta de compacidade</t>
  </si>
  <si>
    <t>Ailton Rodrigues da Silva</t>
  </si>
  <si>
    <t>Alânnio Barbosa Nóbrega</t>
  </si>
  <si>
    <t>Daniel Cordeiro de Morais Filho</t>
  </si>
  <si>
    <t xml:space="preserve">João Pablo Pinheiro da Silva </t>
  </si>
  <si>
    <t>Participação na banca de defesa de dissertação mestrado do aluno José de Brito Silva</t>
  </si>
  <si>
    <t>Bruno Henrique Carvalho Ribeiro</t>
  </si>
  <si>
    <t>Participação na banca de defesa de TCC domestrtado profissional do aluno Ednaldo Bernardo de Oliveira</t>
  </si>
  <si>
    <t>André Gustavo Campos Pereira</t>
  </si>
  <si>
    <t>Participação na banca de defesa de TCC domestrtado profissional da aluna Ana Claúdia Guedes dos Santos</t>
  </si>
  <si>
    <t>UFPA</t>
  </si>
  <si>
    <t>UFPB</t>
  </si>
  <si>
    <t>31/09/13</t>
  </si>
  <si>
    <t>PROAP</t>
  </si>
  <si>
    <t>145/08/13</t>
  </si>
  <si>
    <t>Graduação em Engenharia Civil</t>
  </si>
  <si>
    <t>Pós-Graduação em Matemática (mestrado academico - Área: Analise)</t>
  </si>
  <si>
    <t>Membro do Conselho Diretor da SBM</t>
  </si>
  <si>
    <t>Membro do Núcleo Docente Estruturante do Curso de Bacharelado em Matemática</t>
  </si>
  <si>
    <t>Port./UAMat Nº25/2013</t>
  </si>
  <si>
    <t>Port./UMAE/07/2008</t>
  </si>
  <si>
    <t>E-mail</t>
  </si>
  <si>
    <t>Port./UAME/28/2011</t>
  </si>
  <si>
    <t>Tutor do Grupo PET-Matemática-UFCG</t>
  </si>
  <si>
    <t>E. B. de Oliveira, D. C. de Morais Filho, Uma Contribuição ao Ensino de Geometria Espacial, 2013.</t>
  </si>
  <si>
    <t>Trabalho de Conclusão de Curso do PROFMAT defendido e aprovado sob a orientação do docente</t>
  </si>
  <si>
    <t>A. C. G. dos Santos, D. C. de Morais Filho, Uma Contribuição ao ensino de números irracionais e de incomensurabilidade para o ensino médio, 2013.</t>
  </si>
  <si>
    <t>J. B Silva, D. C. de Morais Filho, Método das sub e supersoluções para um sistema do tipo (p,q) –laplaciano, 2013.</t>
  </si>
  <si>
    <t>Dissertação defendida e aprovada sob orientação do docente</t>
  </si>
  <si>
    <t>PAPMEM Programa de Aperfeiçoamento para professores do Ensino Médio</t>
  </si>
  <si>
    <t>Ensino</t>
  </si>
  <si>
    <t>Professores do Ensino Médio</t>
  </si>
  <si>
    <t>Permanente</t>
  </si>
  <si>
    <t xml:space="preserve">Método das sub e supersoluções para 
um sistema do tipo (p,q) –laplaciano
</t>
  </si>
  <si>
    <t>Ana Claudia Guedes dos Santos</t>
  </si>
  <si>
    <t>Uma Contribuição ao ensino de números irracionais e de incomensurabilidade para o ensino médio</t>
  </si>
  <si>
    <t>Ednaldo Bernardo de Oliveira</t>
  </si>
  <si>
    <t>Uma Contribuição ao Ensino de Geometria Espacial</t>
  </si>
  <si>
    <t xml:space="preserve">Alan de Araújo Guimarães </t>
  </si>
  <si>
    <t>PET- MATEMÁTICA-CAPES: Programa de Educaçao Tutorial e também como orientador de IC</t>
  </si>
  <si>
    <t xml:space="preserve"> Juliérika Veras Fernandes</t>
  </si>
  <si>
    <t>PET- MATEMÁTICA-CAPES: Programa de Educaçao Tutorial</t>
  </si>
  <si>
    <t>Thiago Felipe da Silva</t>
  </si>
  <si>
    <t>Sandra Maria Diniz Silva</t>
  </si>
  <si>
    <t>PET -  Matemática</t>
  </si>
  <si>
    <t>Preparação de artigo para RPM</t>
  </si>
  <si>
    <t>Estudos individuais</t>
  </si>
  <si>
    <t>Michelle Noberta Araújo de Oliveira</t>
  </si>
  <si>
    <t>Contextualização em livros didáticos de Matemtíca</t>
  </si>
  <si>
    <t>André Felipe Araújo Ramalho</t>
  </si>
  <si>
    <t>PET- MATEMÁTICA-CAPES: Programa de Educaçao Tutorial, e também como orientador de IC</t>
  </si>
  <si>
    <t>Paulo Romero Ferreira Filho</t>
  </si>
  <si>
    <t>Matheus Cunha Motta</t>
  </si>
  <si>
    <t>PET</t>
  </si>
  <si>
    <t>Felipe Barbosa Cavalcate</t>
  </si>
  <si>
    <t>Juarez Cavalcante de Brito Júnior</t>
  </si>
  <si>
    <t>Arthur Cavalcante Cunha</t>
  </si>
  <si>
    <t>Geovany Fernandes Patricio</t>
  </si>
  <si>
    <t>Severino Horácio da Silva</t>
  </si>
  <si>
    <t>Universidade Federal da Paraíba</t>
  </si>
  <si>
    <t>Flank D. M. Bezerra.</t>
  </si>
  <si>
    <t>Continuidade aos estudos do projeto de pesquisa: “Atratores Globais Para Equações de Evolução  não Locais.</t>
  </si>
  <si>
    <t>Antônio Luiz Pereira</t>
  </si>
  <si>
    <t>Pesquisa conjunta</t>
  </si>
  <si>
    <t>Flank D. M. Bezerra</t>
  </si>
  <si>
    <t>FAPESP</t>
  </si>
  <si>
    <t>Impacto do PIBID na Comunidade (Depatedor em Mesa Redonda)</t>
  </si>
  <si>
    <t>O uso de TICs no Ensino (Coordenador de Seção temática)</t>
  </si>
  <si>
    <t>IV Encontro do PIBID/UFCG</t>
  </si>
  <si>
    <t>Iv Encontro de Iniciação à Docência da UFCG</t>
  </si>
  <si>
    <t>Membro Suplente da Câmara Superior de Ensino da UFCG</t>
  </si>
  <si>
    <t>Graduação em Economia</t>
  </si>
  <si>
    <t>Pós-Graduacao em Matematica (Mestrado Academico - Área: Mat. Aplic.)</t>
  </si>
  <si>
    <t>Participação em conselhos superiores como suplente</t>
  </si>
  <si>
    <t>Port./UAMat Nº30/2013</t>
  </si>
  <si>
    <t>Port./UAME/CCT/67/10</t>
  </si>
  <si>
    <t>Comissão de Avaliação Docente do professor Denilson da Silva Pereira</t>
  </si>
  <si>
    <t>Coordenação do Sub-projeto de Licenciatura em Matemática PIBID/UFCG</t>
  </si>
  <si>
    <t>Portaria/UAME/CCT/UFCG/N.43/2011</t>
  </si>
  <si>
    <t>Portaria 036 da Reitoria</t>
  </si>
  <si>
    <t>Participação como referee para revista Differential Equations and Dynamical Systems</t>
  </si>
  <si>
    <t>Comissão de Avaliação do Projeto Pedagógico do Curso de Licenciatura em Matemática</t>
  </si>
  <si>
    <t>Comissão de Avaliação do Projeto Pedagógico do Curso de Bacharelado em Matemática</t>
  </si>
  <si>
    <t>Participação como review para o Mathematical Reviews</t>
  </si>
  <si>
    <t>Comissão de Avaliação dos Projetos Pedagógicos de Cursos em que a UAMat leciona</t>
  </si>
  <si>
    <t>Consultoria à revistas técnico-científicas ou artístico-culturais (árbitro)</t>
  </si>
  <si>
    <t>Participação em comissões de assessorias à Administração Colegiada da Unidade</t>
  </si>
  <si>
    <t>03/0312</t>
  </si>
  <si>
    <t>A. V. Amaral, K. M. Hermenegildo, S. H. Silva. PRODUÇÃO DE MATERIAIS DIDÁTICO-PEDAGÓGICOS PARA O ENSINO
DE MATEMÁTICA: UMA AÇÃO DO PIBID/MATEMÁTICA/CCT/UFCC. Anais do IV Encontro de Iniciação à Docência da UFCG. Campina Grande, 2013.</t>
  </si>
  <si>
    <t>Artigo completo publicado em anais de eventos nacionais</t>
  </si>
  <si>
    <t>E. V. Souza, K. M. Hermenegildo, P. F. Oliveira, S. H. Silva. O ENSINO DE MATEMÁTICA COM O AUXÍLIO DO SOFTWARE GEOGEBRA: UMA AÇÃO DO PIBID/MATEMÁTICA/CCT/UFCG. Anais do IV Encontro de Iniciação à docência da UFCG. Campina Grande, 2013.</t>
  </si>
  <si>
    <t>Resumo publicado em anais de eventos nacionais</t>
  </si>
  <si>
    <t>S. H. da Silva, F. D. M. Bezerra, FINITE FRACTAL DIMENSIONALITY OF ATTRACTORS FOR
NONLOCAL EVOLUTION EQUATIONS, Electronic Journal of Differential Equations, Volume 2013, número 221, 1-9, 2013.</t>
  </si>
  <si>
    <t>Comportamento assintótico de equações de evolução não locais e não autônomas</t>
  </si>
  <si>
    <t xml:space="preserve">Dinâmica Neural </t>
  </si>
  <si>
    <t xml:space="preserve"> Continuidade de Atratores Globais para equações de evolução não local </t>
  </si>
  <si>
    <t>Sistemas Dinâmicos</t>
  </si>
  <si>
    <t>Equações de Evolução</t>
  </si>
  <si>
    <t>Michel Barros Silva</t>
  </si>
  <si>
    <t>Existência de Atratores Globais para Campos Neurais</t>
  </si>
  <si>
    <t>Bruno Arthur Santos de Almeida</t>
  </si>
  <si>
    <t>Aline Késsia C. Sousa</t>
  </si>
  <si>
    <t>Iniciação à Docência</t>
  </si>
  <si>
    <t>Aniete de Andrade Silva</t>
  </si>
  <si>
    <t>Jordana Silva de Farias</t>
  </si>
  <si>
    <t xml:space="preserve">RUBIANE DA COSTA FARIAS  </t>
  </si>
  <si>
    <t>PIBID:  Iniciação à Docência</t>
  </si>
  <si>
    <t>1º Encontro do Ciclo de Seminários em Tópicos de Matemática</t>
  </si>
  <si>
    <t>UNIFAP</t>
  </si>
  <si>
    <t xml:space="preserve">Clarisse Petua Bosman Barros </t>
  </si>
  <si>
    <t>Aplicações conformes e aplicações.</t>
  </si>
  <si>
    <t>Nathália Campos</t>
  </si>
  <si>
    <t>Variáveis Complexas</t>
  </si>
  <si>
    <t>PICME/OBMEP : Medalhistas Olimpíadas</t>
  </si>
  <si>
    <t>UFCG/UFPB</t>
  </si>
  <si>
    <t>Preparação de Tese de Doutorado</t>
  </si>
  <si>
    <t>Participações em Reuniões da UAMat</t>
  </si>
  <si>
    <t>Participações em Reuniões do Profmat</t>
  </si>
  <si>
    <t>Diogo de Santana Germano</t>
  </si>
  <si>
    <t>Comissão de Avaliação dos Projetos  Pedagógicos de Cursos em que a UAME leciona</t>
  </si>
  <si>
    <t>Participação em conselhos superiores como membro titular, exceto membro nato</t>
  </si>
  <si>
    <t>Port./UAME/56/2011</t>
  </si>
  <si>
    <t>Coordenador da Biblioteca da UAMat</t>
  </si>
  <si>
    <t>PORTARIA/UAME/CCT/UFCG/Nº05/2012</t>
  </si>
  <si>
    <t>Defesa de Relatório Final de Estágio do Aluno Welhington S. da Silva</t>
  </si>
  <si>
    <t>UAMat/CCT/UFCG</t>
  </si>
  <si>
    <t>Coordenador da Disciplina Álgebra Vetorial e Geometria Analítica</t>
  </si>
  <si>
    <t>Professor Assistente da disciplina MA36 (Recursos Computacionais no Ensino de Matemática )</t>
  </si>
  <si>
    <t>Coordenação de disciplina</t>
  </si>
  <si>
    <t>Professor assistente em disciplina do PROFMAT</t>
  </si>
  <si>
    <t>27/052013</t>
  </si>
  <si>
    <t>Laryssa Mirelly Carvalho de Araújo</t>
  </si>
  <si>
    <t>PROJETO: MELHORIA DO ENSINO DE GRADUAÇÃO NO CCT/UFCG</t>
  </si>
  <si>
    <t>Teoria dos Números e Aplicações</t>
  </si>
  <si>
    <t>Concur.</t>
  </si>
  <si>
    <t>Participação em Assembléias Departamentais</t>
  </si>
  <si>
    <t>Emissão de Pareceres de Processos Internos da UFCG</t>
  </si>
  <si>
    <t>COMISSÃO ACESSORA DE ENSINO DA UAMat</t>
  </si>
  <si>
    <t>Participação em câmara departamental como titular, exceto membros natos</t>
  </si>
  <si>
    <t>Port./UAMat/09/2013</t>
  </si>
  <si>
    <t>Defesa da aluna CRISLÂNIA ARAÚJO LIMA</t>
  </si>
  <si>
    <t>Professora Assitente da Disciplina MA22 (Fundamentos de Calculo)</t>
  </si>
  <si>
    <t>Yana Medeiros Silva</t>
  </si>
  <si>
    <t>ALEQUINE BATISTA LIMA</t>
  </si>
  <si>
    <t>JOSEVÂNIA SOARES DA SILVA</t>
  </si>
  <si>
    <t>EFEITOS DO USO DO GEOGEBRA COMO RECURSO DIDÁTICO PARA O ENSINO E APRENDIZAGEM DOS PONTOS NOTÁVEIS DE UM TRIÂNGULO NA EDUCAÇÃO FUNDAMENTAL</t>
  </si>
  <si>
    <t>Nailton Souza da Silva</t>
  </si>
  <si>
    <t>Elaboração de questões para a Olimpíada Campinense de Matemática</t>
  </si>
  <si>
    <t>PIC - 8o Programa de Iniciação Científica</t>
  </si>
  <si>
    <t xml:space="preserve">Correção de provas da OBMEP </t>
  </si>
  <si>
    <t>Disciplinas do Doutorado (Matemática Aplicada à Engenharia de Processos, Termodinâmica, Processos de Secagem)</t>
  </si>
  <si>
    <t>Reuniões departamenteais e de equipes de disciplinas</t>
  </si>
  <si>
    <t>Oraganização e realização da Olimpíada Boqueirãoense de Matemática</t>
  </si>
  <si>
    <t>Jesualdo Gomes das Chagas</t>
  </si>
  <si>
    <t>Graduação em Engenharia de Materiais</t>
  </si>
  <si>
    <t>Graduação em Engenharia Mecânica</t>
  </si>
  <si>
    <t>Port./UAMat Nº22/2013</t>
  </si>
  <si>
    <t>Port./UAMat Nº23/2013</t>
  </si>
  <si>
    <t>Comissão Av. de Estágio probatório do professor João Batista</t>
  </si>
  <si>
    <t>Airton Marinho Souza</t>
  </si>
  <si>
    <t>Josefa Itailma da Rocha</t>
  </si>
  <si>
    <t>Joseilson Raimundo de Lima</t>
  </si>
  <si>
    <t>Membro de comissão de evento técnico-científico ou artístico-cultural local</t>
  </si>
  <si>
    <t>Subvariedades Semi-Riemannianas</t>
  </si>
  <si>
    <t>Carlos Antonio Pereira da Silva</t>
  </si>
  <si>
    <t>Mestrado</t>
  </si>
  <si>
    <t>Wesley Rafael Cruz dos Reis</t>
  </si>
  <si>
    <t>MELHORIA DO ENSINO DE GRADUAÇÃO NO  CCT/UFCG (Monitoria)</t>
  </si>
  <si>
    <t>Complementação de Conteudo da Disciplina Calculo II João Marcos de Sousa</t>
  </si>
  <si>
    <t>Reuniões da UAMat</t>
  </si>
  <si>
    <t>Coordenacao do Projeto de Monitoria da UAME</t>
  </si>
  <si>
    <t>Werlley Targino de Araujo</t>
  </si>
  <si>
    <t>Monitor Calculo II</t>
  </si>
  <si>
    <t>Nilson Damião</t>
  </si>
  <si>
    <t>Estagio Supervisionado II</t>
  </si>
  <si>
    <t>Preparação de slides para a apresentação das aulas das disciplinas Matemática I, Métodos I e Métodos II.</t>
  </si>
  <si>
    <t>Elaboração de listas de exercícios para o acompanhamento das aulas das disciplinas Matemática I, Métodos I e Métodos II e um melhor desempenho dos alunos nas provas.</t>
  </si>
  <si>
    <t>Emissão de parecerem em processos de equivalência de disciplinas.</t>
  </si>
  <si>
    <t>Elaboração e correção da prova de monitoria da disciplina Métodos Quantitativos I.</t>
  </si>
  <si>
    <t>Graduação em Física</t>
  </si>
  <si>
    <t>Port./UAMat Nº20/2013</t>
  </si>
  <si>
    <t>Membro da Comissão de Avaliação de Estágio Probatório (Prof. Bruno Sérgio)</t>
  </si>
  <si>
    <t>Membro da Comissão de Avaliação de Estágio Probatório (Prof. Kennerson)</t>
  </si>
  <si>
    <t>PORTARIA/UAME/CCT/UFCG/No. 01/2012</t>
  </si>
  <si>
    <t>PORTARIA/UAME/CCT/UFCG/No. 02/2012</t>
  </si>
  <si>
    <t>Felipe Barbosa Cavalcante</t>
  </si>
  <si>
    <t>Teoria dos Grafos e Aplicações</t>
  </si>
  <si>
    <t>Kennerson Nascimento de Sousa Lima</t>
  </si>
  <si>
    <t>Graduação em Administração</t>
  </si>
  <si>
    <t>Port./UAMat Nº35/2013</t>
  </si>
  <si>
    <t>Professor Assistente na Disciplina MA11(Números e Funções)</t>
  </si>
  <si>
    <t>Renato de Melo Filho</t>
  </si>
  <si>
    <t>Programa de Iniciação Científica e Mestrado</t>
  </si>
  <si>
    <t>Igleson Freire</t>
  </si>
  <si>
    <t>Aluno especial da disciplina Variedades Diferenciaveis do Doutorado  UFCG/UFPB</t>
  </si>
  <si>
    <t>Preparação para o doutorado</t>
  </si>
  <si>
    <t>Emissão de pareceres em processos de equivalência de disciplinas.</t>
  </si>
  <si>
    <t>Elaboração da Prova de Monitoria de Cálculo Dif. E Integral II</t>
  </si>
  <si>
    <t>Leomaques Francisco Silva Bernardo</t>
  </si>
  <si>
    <t>Graduação em Engenharia de Produção</t>
  </si>
  <si>
    <t>Port./UAMat Nº24/2013</t>
  </si>
  <si>
    <t>Banca de defesa de Monografia da aluna Adriana Ribeiro Moura</t>
  </si>
  <si>
    <t>UEPB</t>
  </si>
  <si>
    <t>XXVI OLIMPÍADA CAMPINENSE DE MATEMÁTICA</t>
  </si>
  <si>
    <t>Apoio à Comunidade</t>
  </si>
  <si>
    <t>RAFAEL PEREIRA DA SILVA JUNIOR</t>
  </si>
  <si>
    <t>MELHORIA DO ENSINO DE GRADUAÇÃO NO CCT/UFCG</t>
  </si>
  <si>
    <t>LUCAS MOTA DE LIMA</t>
  </si>
  <si>
    <t>Luiz Antônio da Silva Medeiros</t>
  </si>
  <si>
    <t>Débora Borges Ferreira</t>
  </si>
  <si>
    <t>Participação na banca de defesa de TCC do mestrado profissional do aluno Marcos Vinicius Aurélio de Lima</t>
  </si>
  <si>
    <t>XVIII Encontro Nacional dos Grupos PET - ENAPET</t>
  </si>
  <si>
    <t>UFPE</t>
  </si>
  <si>
    <t>Membro do Colegiado do curso de Graduação em Administração</t>
  </si>
  <si>
    <t>Membro da Comissão de Avaliação do PPP dos Cursos de Matemática da UFCG</t>
  </si>
  <si>
    <t>Membro do Colegiado dos cursos de Graduação em Matemática</t>
  </si>
  <si>
    <t>PORTARIA/UAME/CCT/UFCG/Nº40/2012</t>
  </si>
  <si>
    <t>Coordenador do LAPEM</t>
  </si>
  <si>
    <t>Tutor do Grupo PET-Conexões de Saberes</t>
  </si>
  <si>
    <t>Port. UAME/CCT Nº47/2012</t>
  </si>
  <si>
    <t>Defesa de Relatório de Estágio Supervisionado Raylla Sabino Reges</t>
  </si>
  <si>
    <t>Defesa de Relatório de Estágio Supervisionado Mario Sérgio Alves Ferreira</t>
  </si>
  <si>
    <t>Transformações Planas</t>
  </si>
  <si>
    <t>Séries Geométricas: Paradoxo da Dicotomia</t>
  </si>
  <si>
    <t>UAMat\UFCG</t>
  </si>
  <si>
    <t>Matemática\UFCG\Cuité</t>
  </si>
  <si>
    <t>Resolução das avaliações aplicadas em semestres anteriors de Cálculo Diferencial e Integral I</t>
  </si>
  <si>
    <t>Participação em equipe executora e projetos de monitoria,  PET, PIBID, PIBITI, etc..  no âmbito do Departamento ou Curso</t>
  </si>
  <si>
    <t>M. V. A. de Lima, L. A. Medeiros, Uma Contribuição ao Ensino do Cálculo de Raízes Quadradas e Cúbicas, 2013.</t>
  </si>
  <si>
    <t>Matematica na Escola Publica PET - Conexoes de Saberes Edital 09</t>
  </si>
  <si>
    <t>Alunos da rede pública de ensino e alunos dos gradução da UFCG</t>
  </si>
  <si>
    <t>Eventual</t>
  </si>
  <si>
    <t>Juanbélia Wanderlei de Azevêdo Ferreira</t>
  </si>
  <si>
    <t>Marcos Vinicius Aurelio de Lima</t>
  </si>
  <si>
    <t>Uma Contribuição ao Ensino do Cálculo de Raízes Quadradas e Cúbicas</t>
  </si>
  <si>
    <t>Esdon Bernardo de Oliveira</t>
  </si>
  <si>
    <t>Estudo das relações entre cordas num círculo a partir do Geogebra</t>
  </si>
  <si>
    <t>Josenildo da Cunha Lima</t>
  </si>
  <si>
    <t>Kaline  Ambrosio da Fonseca</t>
  </si>
  <si>
    <t>Bruna Emanuelly Pereira Lucena</t>
  </si>
  <si>
    <t>Fabiano da Silva Costa</t>
  </si>
  <si>
    <t>Daniel Barbosa de Oliveira</t>
  </si>
  <si>
    <t xml:space="preserve">Participação na banca de defesa de TCC do mestrado profissional do aluno José Alci Silva Lemos Júnior </t>
  </si>
  <si>
    <t>Maria Isabelle Silva</t>
  </si>
  <si>
    <t xml:space="preserve">Participação na banca de defesa de TCC do mestrado profissional do aluno Mozart Edson Lopes Guimarães </t>
  </si>
  <si>
    <t xml:space="preserve">Participação na banca de defesa de TCC do mestrado profissional da aluna Soraya Martins Camelo </t>
  </si>
  <si>
    <t>Orientação de estágio supervisionado - Welhington Sergio da Silva</t>
  </si>
  <si>
    <t>Orientação de estágio Supervisionado  - Antonio José de Souza Junior</t>
  </si>
  <si>
    <t>Graduação em Estatística</t>
  </si>
  <si>
    <t>Assessoria de Ensino da UAME</t>
  </si>
  <si>
    <t>Comissão de Avaliação de Estágio Probatório (Prof. Bruno Sergio)</t>
  </si>
  <si>
    <t>Comissão de Avaliação de Estágio Probatório (Prof. Kennerson)</t>
  </si>
  <si>
    <t>Nucleo docente Estruturante</t>
  </si>
  <si>
    <t>Port./UAMat/10/2013</t>
  </si>
  <si>
    <t>Port./UAME/01/2012</t>
  </si>
  <si>
    <t>Port./UAME/02/2012</t>
  </si>
  <si>
    <t>Port./UAME/11/2012</t>
  </si>
  <si>
    <t>Defesa do TCC do aluno Emanuel Adriano Dantas</t>
  </si>
  <si>
    <t>Defesa do TCC do aluno  Ednaldo Bernardo de Oliveira</t>
  </si>
  <si>
    <t>Defesa do TCC do aluno Marcos Vinicius Aurélio de Lima</t>
  </si>
  <si>
    <t>Defesa de Estágio Supervisionado do aluno Mario Sergio Alves Pereira</t>
  </si>
  <si>
    <t>Defesa de Estágio Supervisionado da aluna Raylla Sabino Reges</t>
  </si>
  <si>
    <t>PET-Conexões e Saberes: Matematica na Escola Publica</t>
  </si>
  <si>
    <t>Participação em equipe executora e projetos permanentes institucionais</t>
  </si>
  <si>
    <t>Participação em equipe executora e projetos de monitoria, PROLICEN, PROIN ou PET no âmbito do Departamento ou Curso</t>
  </si>
  <si>
    <t>J. A. S. Lemos Júnior, R. M. da Silva, Estudo de Funções com o auxilio do Computador, 2013.</t>
  </si>
  <si>
    <t>M. E. L. Guimarães, R. M. da Silva, O Computador em Sala de Aula: Ensino e Aprendizagem de Funções Através de Resolução de Problemas , 2013.</t>
  </si>
  <si>
    <t>S. M. Camelo, R. M. da Silva, Estudo de Função Afim Através da Modelagem Matemática, 2013.</t>
  </si>
  <si>
    <t>Métodos numéricos para escoamento de fluidos</t>
  </si>
  <si>
    <t>Suspenso</t>
  </si>
  <si>
    <t>Matemática aplicada</t>
  </si>
  <si>
    <t xml:space="preserve">Mozart Edson Lopes Guimarães </t>
  </si>
  <si>
    <t xml:space="preserve">O Computador em Sala de Aula: Ensino e Aprendizagem de Funções Através de Resolução de Problemas </t>
  </si>
  <si>
    <t>José Alci Silva Lemos Junior</t>
  </si>
  <si>
    <t>Estudo de Funções com o auxilio do Computador</t>
  </si>
  <si>
    <t>Soraya Martins Camelo</t>
  </si>
  <si>
    <t>Estudo de Função Afim Através da Modelagem Matemática</t>
  </si>
  <si>
    <t>Carlos André Carneiro de Oliveira</t>
  </si>
  <si>
    <t>Estudo de Funções Trigonométricas e suas Aplicações</t>
  </si>
  <si>
    <t xml:space="preserve">Tópicos de Matemática </t>
  </si>
  <si>
    <t>Soluções Numéricas para EDO</t>
  </si>
  <si>
    <t>Membro do Núcleo Docente Estruturante do Curso de Licenciatura em Matemática</t>
  </si>
  <si>
    <t>Késia de Melo Hermenegildo</t>
  </si>
  <si>
    <t>Dhiego Vieira do Amaral</t>
  </si>
  <si>
    <t>Érica Vicente de Sousa</t>
  </si>
  <si>
    <t>Rene Brito de Maria</t>
  </si>
  <si>
    <t>Francisco Rielison Costa dos Santos</t>
  </si>
  <si>
    <t>Poliana Franque de Oliveira</t>
  </si>
  <si>
    <t>Rafael Fidelis Silva</t>
  </si>
  <si>
    <t>Luciana Félix da Silva</t>
  </si>
  <si>
    <t>Projeto Específico</t>
  </si>
  <si>
    <t>Crislânia Araújo Lima</t>
  </si>
  <si>
    <t>Ramon Brasileiro Duarte</t>
  </si>
  <si>
    <t>Melhoria do Ensino de Graduação(Álgebra Vetorial e Geometria Analítica)</t>
  </si>
  <si>
    <t>Patricia Bartznoy</t>
  </si>
  <si>
    <t>Melhoria do Ensino de Graduação(Álgebra Linear)</t>
  </si>
  <si>
    <t>Jaime Alves Barbosa Sobrinho</t>
  </si>
  <si>
    <t>Aldo Trajano Lourêdo</t>
  </si>
  <si>
    <t xml:space="preserve">Participação na banca de defesa de TCC do mestrado profissional do aluno Sandro da Silva Lima </t>
  </si>
  <si>
    <t>Participação na banca de defesa de TCC do mestrado profissional do aluno Mário André de Oliveira</t>
  </si>
  <si>
    <t>14/08/13</t>
  </si>
  <si>
    <t>Graduação em Química</t>
  </si>
  <si>
    <t>Port.PROFMAT/CCT/UFCG/No. 004/2011</t>
  </si>
  <si>
    <t>Port./UAMat Nº27/2013</t>
  </si>
  <si>
    <t>15/03/2011</t>
  </si>
  <si>
    <t>Membro de Comissão - CAD do Prof. João Batista Carvalho</t>
  </si>
  <si>
    <t>Membro de Comissão de Ascenção Funcional - CAPF do Prof. Severino Horácio da Silva</t>
  </si>
  <si>
    <t>Membro de Comissão de Ascenção Funcional - CAPF do Prof. Antonio Pereira Brandão Júnior</t>
  </si>
  <si>
    <t>Membro de Comissão de Ascenção Funcional - CAPF do Prof. Jefferson Abrantes dos Santos</t>
  </si>
  <si>
    <t>Membro de Comissão de Ascenção Funcional - CAPF de José de Arimatéia Fernandes</t>
  </si>
  <si>
    <t>Port. UAME/59/2010</t>
  </si>
  <si>
    <t>Port.UAME/16.2013</t>
  </si>
  <si>
    <t>Port.UAMat/12.2013</t>
  </si>
  <si>
    <t>Port.UAMat/17.2013</t>
  </si>
  <si>
    <t>Port.UAMat/52.2012</t>
  </si>
  <si>
    <t>24/09/13</t>
  </si>
  <si>
    <t>22/08/13</t>
  </si>
  <si>
    <t>18/06/13</t>
  </si>
  <si>
    <t>23/07/13</t>
  </si>
  <si>
    <t>Membro Titular de Banca de TCC do Aluno Jailson Marinho Cardoso</t>
  </si>
  <si>
    <t>UAE/CES/UFCG - Campus Cuité</t>
  </si>
  <si>
    <t>17/09/2013</t>
  </si>
  <si>
    <t>S. S. Lima, J. A. Barbosa Sobrinho, Introdução à Geometria: Um Novo Enfoque de Ensino e Aprendizagem, 2013.</t>
  </si>
  <si>
    <t>M. A. de Oliveira, J. A. Barbosa Sobrinho, O Uso da Calculadora como Instrumento de Ensino em uma Escola Pública, 2013.</t>
  </si>
  <si>
    <t>Pesquisa Individual sobre Teoria dos Números e Distribuição dos Primos</t>
  </si>
  <si>
    <t>Teoria dos Números</t>
  </si>
  <si>
    <t>Mário André de Oliveira</t>
  </si>
  <si>
    <t>O Uso da Calculadora como Instrumento de Ensino em uma Escola Pública</t>
  </si>
  <si>
    <t>Sandro da Silva Lima</t>
  </si>
  <si>
    <t>Introdução à Geometria: um novo enfoque de ensino e aprendizagem</t>
  </si>
  <si>
    <t>30/09/13</t>
  </si>
  <si>
    <t>Suely Araújo da Silva, Mat 111110267</t>
  </si>
  <si>
    <t xml:space="preserve">Tutoria Acadêmica (Port No.03/2012 - CG/UAME/CCT/UFCG) </t>
  </si>
  <si>
    <t>Márcia Regina da Silva, Mat 112150005</t>
  </si>
  <si>
    <t>Vanusa dos Santos Aciole, Mat 112150479</t>
  </si>
  <si>
    <t>Roziel Cassiano da Silva, Mat 112150748</t>
  </si>
  <si>
    <t>13/06/2011</t>
  </si>
  <si>
    <t>Tutoria</t>
  </si>
  <si>
    <t>Comissão de Avaliação de Estágio Probatório do Prof Bruno Sérgio de Vasconcelos</t>
  </si>
  <si>
    <t>Comissão de Avaliação de Estágio Probatório do Prof Kennerson Nascimento</t>
  </si>
  <si>
    <t>Coordenador Administrativo da UAMat</t>
  </si>
  <si>
    <t>R/SRH/No.4496</t>
  </si>
  <si>
    <t>Banca de defesa do PROFMAT/UFCG da aluna Ana Claúdia Guedes dos Santos</t>
  </si>
  <si>
    <t>Banca Examinadora do PROFMAT/UFRN do aluno Gilberto Fernandes do Nacimento</t>
  </si>
  <si>
    <t>Banca Examinadora do PROFMAT/UFRN do aluno Walfredo José de Sousa</t>
  </si>
  <si>
    <t>Equações Quadráticas na Babilônia antiga, RPM No. 81, ano 31, 2013.</t>
  </si>
  <si>
    <t>Artigo técnico ou científico publicado em periódico de circulação nacional</t>
  </si>
  <si>
    <t xml:space="preserve">XXV Olimpíada Campinense de Matemática </t>
  </si>
  <si>
    <t>Alunos e Professores das redes pública e privada</t>
  </si>
  <si>
    <t>OBMEP</t>
  </si>
  <si>
    <t xml:space="preserve">Alunos e Professores das redes pública </t>
  </si>
  <si>
    <t>Ativ. Ext. 0040001</t>
  </si>
  <si>
    <t>Leovegildo Douglas Pereira de Souza</t>
  </si>
  <si>
    <t>Aplicações de EDPs ao estudo de fenômenos ondulatórios e de difusão</t>
  </si>
  <si>
    <t>Elaboracao e Correção da prova de Seleção de monitores para a disciplina: Álgebra Linear I para o ano de 2013</t>
  </si>
  <si>
    <t>Amauri Araújo Cruz</t>
  </si>
  <si>
    <t>Paulo Henrique Matias de Farias</t>
  </si>
  <si>
    <t>Projeto de Monitoria da UAMat (Álgebra Linear I)</t>
  </si>
  <si>
    <t>Paulo Ellery Alves de Oliveira</t>
  </si>
  <si>
    <t>Projeto de Monitoria da UAMat (Cálculo Diferencial e Integral II)</t>
  </si>
  <si>
    <t>Diogo Diniz Pereira da Silva e Silva</t>
  </si>
  <si>
    <t>Desenvolvimento de pesquisas</t>
  </si>
  <si>
    <t>Vandenberg Lopes da Silva</t>
  </si>
  <si>
    <t>Partiicpação na banca de TCC do aluno Emanuel Adriano Dantas</t>
  </si>
  <si>
    <t>Comissão Organizadora do Verão 2014</t>
  </si>
  <si>
    <t>Comissão Organizadora da 7a Semana da Matemática do CCT/UFCG</t>
  </si>
  <si>
    <t>Graduação em Engenharia Química</t>
  </si>
  <si>
    <t>Graduação em Desenho Industrial</t>
  </si>
  <si>
    <t>Port./UAMat Nº29/2013</t>
  </si>
  <si>
    <t>Coordenador de Curso de Licenciatura em Matemática Diurno</t>
  </si>
  <si>
    <t>Portaria R/SRH/No 1223</t>
  </si>
  <si>
    <t xml:space="preserve">Banca de defesa de TCC do aluno Mozart Edson Lopes Guimarães </t>
  </si>
  <si>
    <t>Banca de defesa de Dissertação do aluno José Ginaldo de Souza Farias</t>
  </si>
  <si>
    <t>Banca de Trabalho de Conclusão de Curso do aluno Michel Lucena Dias</t>
  </si>
  <si>
    <t>Coordenação de evento técnico-científico ou artístico cultural regional</t>
  </si>
  <si>
    <t>E. A. Dantas, D. D. P. da Silva e Silva, Probabilidade: Uma Reflexão Teórico-Prática no Ensino da Matemática, 2013.</t>
  </si>
  <si>
    <t>L. S. Albuquerque, D. D. P. da Silva e Silva. Relatório Final de Estágio Supervisionado, 2013</t>
  </si>
  <si>
    <t>Olimpíada Brasileira de Matemática</t>
  </si>
  <si>
    <t>Identidades Graduadas em Álgebras Associativas</t>
  </si>
  <si>
    <t>As constantes de Bohnenblust-Hille</t>
  </si>
  <si>
    <t>Álgebra Não-Comutativa</t>
  </si>
  <si>
    <t>Análise Funcional</t>
  </si>
  <si>
    <t>Alan de Araújo Guimarães</t>
  </si>
  <si>
    <t>Claudemir Fideles Bezerra Júnior</t>
  </si>
  <si>
    <t>Identidades com Involução e polinômios centrais com involução em álgebra de matrizes</t>
  </si>
  <si>
    <t>Nayara Ingrid Lisboa Santos</t>
  </si>
  <si>
    <t>Leandro Souza Albuquerque</t>
  </si>
  <si>
    <t>Estágio Supervisionado II, Estágio Supervisionado III</t>
  </si>
  <si>
    <t>Teoria dos Corpos e Aplicações em Geometria e Álgebra</t>
  </si>
  <si>
    <t>Jefferson Abrantes dos Santos</t>
  </si>
  <si>
    <t>XI Encontro de Plan. Pedagógico de Tutores do Curso de Lic. em Matemátca da UFPA</t>
  </si>
  <si>
    <t>26/0813</t>
  </si>
  <si>
    <t>UAMat Nº29/2013</t>
  </si>
  <si>
    <t>Port./UAME/</t>
  </si>
  <si>
    <t>Coordenador do Curso de Licenciatura em Matemática - Noturno</t>
  </si>
  <si>
    <t>Coordenador de Pesquisa e Extensáo da UAMat</t>
  </si>
  <si>
    <t>Port./SRH/1222</t>
  </si>
  <si>
    <t>Port./SRH/3255</t>
  </si>
  <si>
    <t xml:space="preserve">Banca da defesa do TCC do mestrado profissional de Soraya Martins Camelo </t>
  </si>
  <si>
    <t>Banca da defesa do TCC do mestrado profissional de Mario André</t>
  </si>
  <si>
    <t>Equações diferenciais parciais elíipticas não-lineares sobre espaços de Orlicz</t>
  </si>
  <si>
    <t>Equações diferenciais parciais elípticas com não-linearidade descontínua</t>
  </si>
  <si>
    <t>010/01/2012</t>
  </si>
  <si>
    <t xml:space="preserve">Equações diferenciais parciais elíipticas </t>
  </si>
  <si>
    <t xml:space="preserve">Equações diferenciais parciais elípticas </t>
  </si>
  <si>
    <t>Camila Paulino Marques</t>
  </si>
  <si>
    <t xml:space="preserve">Análise Real </t>
  </si>
  <si>
    <t>Francimário Souto Medeiros</t>
  </si>
  <si>
    <t>Análise Real</t>
  </si>
  <si>
    <t>João Paulo Formiga de Meneses</t>
  </si>
  <si>
    <t>Introdução a Análise Convexa e Aplicações</t>
  </si>
  <si>
    <t>Universidad de Sevilla - Espanha</t>
  </si>
  <si>
    <t>Visita com finalidade de pesquisa científica</t>
  </si>
  <si>
    <t>Conferência</t>
  </si>
  <si>
    <t>Sevilha - Espanha</t>
  </si>
  <si>
    <t>Vice-Coordenador do Doutorado Associado UFCG/UFPB</t>
  </si>
  <si>
    <t>Portaria R/SRH/1226</t>
  </si>
  <si>
    <t>Aluno: Abiel Costa Macedo</t>
  </si>
  <si>
    <t>Aluno: Gilcenio Rodrigues de Sousa Neto</t>
  </si>
  <si>
    <t>Aluno: Deyvid Geverson Lopes Marques</t>
  </si>
  <si>
    <t>Aluno: José Carlos de Albuquerque Melo Júnior</t>
  </si>
  <si>
    <t>Aluno: Ivaldo Tributino de Souza</t>
  </si>
  <si>
    <t>Aluno: José Fernando Leite Aires</t>
  </si>
  <si>
    <t>Souto, Marco A. S. ; SOARES, SÉRGIO H. M. . Ground state solutions for quasilinear stationary Schrödinger equations with critical growth. Communications on Pure and Applied Analysis, v. 12, p. 99-116, 2013</t>
  </si>
  <si>
    <t>Pesquisa em Equações Diferenciais Parciais (Bolsa PQ - CNPQ 304 652/2011-3)</t>
  </si>
  <si>
    <t xml:space="preserve">Projeto PROCAD 024/2007 – Equipe Associada 2 - UFCG </t>
  </si>
  <si>
    <t>Projeto Casadinho/PROCAD CNPq/CAPES, Proc. 552.464/2011-2</t>
  </si>
  <si>
    <t>Equações Diferenciais Parciais</t>
  </si>
  <si>
    <t>Interdisciplinar</t>
  </si>
  <si>
    <t>Romildo Nascimento de Lima</t>
  </si>
  <si>
    <t>Alcionio Saldanha de Olinveira</t>
  </si>
  <si>
    <t>José Fernando Leite Aires</t>
  </si>
  <si>
    <t>Clarisse Pétua Bosman Barros</t>
  </si>
  <si>
    <t>Introdução às Equações Diferenciais Parciais Elípticas</t>
  </si>
  <si>
    <t>SAMMY JACKSON GOMES COSTA</t>
  </si>
  <si>
    <t>Estágio Supervisionado I</t>
  </si>
  <si>
    <t>Álgebra Linear I T-02</t>
  </si>
  <si>
    <t>Álgebra Linear I T-05</t>
  </si>
  <si>
    <t>Álgebra Linear I T-06</t>
  </si>
  <si>
    <t>Mestre</t>
  </si>
  <si>
    <t>Assistente</t>
  </si>
  <si>
    <t>II</t>
  </si>
  <si>
    <t>DE</t>
  </si>
  <si>
    <t>Docente em Estágio Probatório</t>
  </si>
  <si>
    <t>Ativa</t>
  </si>
  <si>
    <t>Equações Diferenciais Lineares T-01</t>
  </si>
  <si>
    <t>Equações Diferenciais Lineares T-02</t>
  </si>
  <si>
    <t>Doutor</t>
  </si>
  <si>
    <t>Titular</t>
  </si>
  <si>
    <t>Único</t>
  </si>
  <si>
    <t>Docente do Quadro Efetivo</t>
  </si>
  <si>
    <t>PROFMAT - MA11 - Números e Funções Reais</t>
  </si>
  <si>
    <t>Fundamentos de Matemática T-01</t>
  </si>
  <si>
    <t>0333027-1</t>
  </si>
  <si>
    <t>Associado</t>
  </si>
  <si>
    <t>IV</t>
  </si>
  <si>
    <t>Geometria Riemanniana</t>
  </si>
  <si>
    <t>Seminário de Geometria</t>
  </si>
  <si>
    <t>Topologia dos Espaços Métricos T-01</t>
  </si>
  <si>
    <t>1459040-7</t>
  </si>
  <si>
    <t>Adjunto</t>
  </si>
  <si>
    <t>Doutorado em Matemática em Associação UFCG-UFPB</t>
  </si>
  <si>
    <t>R/SRH/Nº 3432</t>
  </si>
  <si>
    <t>I</t>
  </si>
  <si>
    <t>Afastado</t>
  </si>
  <si>
    <t>Álgebra Vetorial e Geometria Analítica T-13</t>
  </si>
  <si>
    <t>Cálculo Diferencial e Integral I (Comp.+Elétr.) T-04</t>
  </si>
  <si>
    <t>Equações Diferenciais Lineares T-03</t>
  </si>
  <si>
    <t>2318390</t>
  </si>
  <si>
    <t>Remoção</t>
  </si>
  <si>
    <t>Variedades Diferenciáveis</t>
  </si>
  <si>
    <t>Tópicos de Geometria Diferencial</t>
  </si>
  <si>
    <t>Cálculo Diferencial e Integral III T-01</t>
  </si>
  <si>
    <t>Álgebra</t>
  </si>
  <si>
    <t>Álgebra I T-01</t>
  </si>
  <si>
    <t>Álgebra II T-01</t>
  </si>
  <si>
    <t>2224264-1</t>
  </si>
  <si>
    <t>III</t>
  </si>
  <si>
    <t>Álgebra Vetorial e Geometria Analítica T-05</t>
  </si>
  <si>
    <t>Álgebra Vetorial e Geometria Analítica T-11</t>
  </si>
  <si>
    <t>Álgebra Vetorial e Geometria Analítica T-12</t>
  </si>
  <si>
    <t>2884023</t>
  </si>
  <si>
    <t>Teoria dos Pontos críticos</t>
  </si>
  <si>
    <t>Mat. P/ O Ens. Médio I: Uma Abord. Crítica T-01</t>
  </si>
  <si>
    <t>6338063</t>
  </si>
  <si>
    <t>PROFMAT -  MA12 - Matemática Discreta</t>
  </si>
  <si>
    <t>Análise I T-01</t>
  </si>
  <si>
    <t>Lógica Aplicada à Matemática T-01</t>
  </si>
  <si>
    <t>0336979-1</t>
  </si>
  <si>
    <t>Top. Esp. Anal. Comp. Assint. de Sist. Dinâm. Tipo-Gradiente</t>
  </si>
  <si>
    <t>Análise Matemática Para Licenciatura T-01</t>
  </si>
  <si>
    <t>Introdução à Análise Real T-01</t>
  </si>
  <si>
    <t>Fundamentos da Geometria Euclidiana Plana T-01</t>
  </si>
  <si>
    <t>3318305</t>
  </si>
  <si>
    <t>Cálculo Diferencial e Integral I (Comp.+Elétr.) T-03</t>
  </si>
  <si>
    <t>Cálculo Diferencial e Integral I T-01</t>
  </si>
  <si>
    <t>1889161</t>
  </si>
  <si>
    <t>Álgebra Vetorial e Geometria Analítica T-01</t>
  </si>
  <si>
    <t>Cálculo Diferencial e Integral I (Novo) T-01</t>
  </si>
  <si>
    <t>Cálculo Diferencial e Integral I (Novo) T-05</t>
  </si>
  <si>
    <t>1719882</t>
  </si>
  <si>
    <t>Álgebra Vetorial e Geometria Analítica T-06</t>
  </si>
  <si>
    <t>Àlgebra Vetorial e Geometria Analítica T-07</t>
  </si>
  <si>
    <t>Prática de Ensino de Matemática III T-01</t>
  </si>
  <si>
    <t>3412577-7</t>
  </si>
  <si>
    <t>Introdução à História da Matemática T-01</t>
  </si>
  <si>
    <t>Prática de Ensino de Matemática I T-01</t>
  </si>
  <si>
    <t>Prática de Ensino de Matemática II T-01</t>
  </si>
  <si>
    <t>2521330</t>
  </si>
  <si>
    <t>2052171</t>
  </si>
  <si>
    <t>Auxiliar</t>
  </si>
  <si>
    <t>Cálculo Diferencial e Integral II (Novo) T-03</t>
  </si>
  <si>
    <t>Cálculo Diferencial e Integral II T-02</t>
  </si>
  <si>
    <t>Variáveis Complesxas T-01</t>
  </si>
  <si>
    <t>1314918-9</t>
  </si>
  <si>
    <t>José Lindomberg Possiano Barreiro</t>
  </si>
  <si>
    <t>Doutorado em Matematica em Associacao UFCG-UFPB</t>
  </si>
  <si>
    <t>R/SRH/1800-17/05/2010</t>
  </si>
  <si>
    <t>2318350-9</t>
  </si>
  <si>
    <t>Cálculo Diferencial e Integral II T-01</t>
  </si>
  <si>
    <t>Cálculo Diferencial e Integral II T-04</t>
  </si>
  <si>
    <t>Estruturas Algébricas T-01</t>
  </si>
  <si>
    <t>03369780</t>
  </si>
  <si>
    <t>Matemática Aplicada à Administração I T-01</t>
  </si>
  <si>
    <t>Métodos Quantitativos I T-01</t>
  </si>
  <si>
    <t>Métodos Quantitativos II T-01</t>
  </si>
  <si>
    <t>0332568-5</t>
  </si>
  <si>
    <t>Álgebra Vetorial e Geometria Analítica T-04</t>
  </si>
  <si>
    <t>Álgebra Vetorial e Geometria Analítica T-10</t>
  </si>
  <si>
    <t>Cálculo Diferencial e Integral II T-03</t>
  </si>
  <si>
    <t>1730949</t>
  </si>
  <si>
    <t>Cálculo Diferencial e Integral I (Comp.+Elétr.) T-02</t>
  </si>
  <si>
    <t>Cálculo Diferencial e Integral I (Novo) T-02</t>
  </si>
  <si>
    <t>Cálculo Diferencial e Integral I (Novo) T-06</t>
  </si>
  <si>
    <t>PROFMAT - MA23 - Fundamentos de Cálculo</t>
  </si>
  <si>
    <t>Álgebra Vetorial e Geometria Analítica T-02</t>
  </si>
  <si>
    <t>Álgebra Vetorial e Geometria Analítica T-08</t>
  </si>
  <si>
    <t>Laboratório de Ensino de Matemática T-01</t>
  </si>
  <si>
    <t>1694878-3</t>
  </si>
  <si>
    <t>PROFMAT - MA36 - Recursos Computacionais no Ensino de Matemática</t>
  </si>
  <si>
    <t>Introdução aos Métodos Numéricos T-01</t>
  </si>
  <si>
    <t>O Computador como Instrumento de Ensino T-01</t>
  </si>
  <si>
    <t>Prática de Ensino de Matemática IV T-01</t>
  </si>
  <si>
    <t>0335560-6</t>
  </si>
  <si>
    <t>Ivaldo Maciel de Brito</t>
  </si>
  <si>
    <t>Álgebra Vetorial e Geometria Analítica T-03</t>
  </si>
  <si>
    <t>Álgebra Vetorial e Geometria Analítica T-09</t>
  </si>
  <si>
    <t>Cálculo Diferencial e Integral I T-02</t>
  </si>
  <si>
    <t>9334047</t>
  </si>
  <si>
    <t>Graduado</t>
  </si>
  <si>
    <t>TP</t>
  </si>
  <si>
    <t>Docente Substituto</t>
  </si>
  <si>
    <t>Álgebra Linear I T-04</t>
  </si>
  <si>
    <t>Álgebra Vetorial e Geometria Analítica T-14</t>
  </si>
  <si>
    <t>Cálculo Diferencial e Integral I T-03</t>
  </si>
  <si>
    <t>6332695</t>
  </si>
  <si>
    <t>Cálculo Diferencial e Integral I (Comp.+Elétr.) T-01</t>
  </si>
  <si>
    <t>Cálculo Diferencial e Integral I (Novo) T-04</t>
  </si>
  <si>
    <t>6330796</t>
  </si>
  <si>
    <t>Álgebra Linear II T-01</t>
  </si>
  <si>
    <t>Cálculo Diferencial e Integral III (Novo) T-01</t>
  </si>
  <si>
    <t>Cálculo Diferencial e Integral III (Novo) T-02</t>
  </si>
  <si>
    <t>0337185-7</t>
  </si>
  <si>
    <t>UFPB/UFCG</t>
  </si>
  <si>
    <t>1558, DE 12/07/2011</t>
  </si>
  <si>
    <t>1545861</t>
  </si>
  <si>
    <t>Mat. P/ O Ens. Médio I: Uma Abord. Crítica T-02</t>
  </si>
  <si>
    <t>Matemática Aplicada à Administração II T-01</t>
  </si>
  <si>
    <t>1030217-2</t>
  </si>
  <si>
    <t>Álgebra Linear I T-03</t>
  </si>
  <si>
    <t>Cálculo Diferencial e Integral II (Novo) T-01</t>
  </si>
  <si>
    <t>Cálculo Diferencial e Integral II (Novo) T-02</t>
  </si>
  <si>
    <t>0333086</t>
  </si>
  <si>
    <t>Especialista</t>
  </si>
  <si>
    <t>Introdução à Álgebra Comutativa</t>
  </si>
  <si>
    <t>Equações Diferenciais T-01</t>
  </si>
  <si>
    <t xml:space="preserve">Cálculo III (Elétrica) </t>
  </si>
  <si>
    <t>1695294</t>
  </si>
  <si>
    <t>Teoria dos Pontos Críticos</t>
  </si>
  <si>
    <t>Curso de Leitura</t>
  </si>
  <si>
    <t>Cálculo Diferencial e Integral III (Elétrica) T-01</t>
  </si>
  <si>
    <t>Lógica Aplicada à Matemática T-02</t>
  </si>
  <si>
    <t>1736841-1</t>
  </si>
  <si>
    <t>Análise III T-01</t>
  </si>
  <si>
    <t>0337123-7</t>
  </si>
  <si>
    <t>Transf.</t>
  </si>
  <si>
    <t>Trabalhar no projeto de pesquisa “comportamento assintótico de soluções de equações de evolução não autônomas” com o professor Flank D. M. Bezerra</t>
  </si>
  <si>
    <t>Daniel Cordeiro de Morais Filho (Continuação)</t>
  </si>
  <si>
    <t>Luiz Antônio da Silva Medeiros (continuação)</t>
  </si>
  <si>
    <t>Severino Horácio da Silva (continuação)</t>
  </si>
  <si>
    <t>Claudianor Oliveira Alves (continuação)</t>
  </si>
  <si>
    <t>Henrique Fernandes de Lima (continuação)</t>
  </si>
  <si>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</si>
  <si>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</si>
  <si>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</si>
  <si>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</si>
  <si>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</si>
  <si>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</si>
  <si>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</si>
  <si>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</si>
  <si>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</si>
  <si>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</si>
  <si>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</si>
  <si>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</si>
  <si>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</si>
  <si>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</si>
  <si>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</si>
  <si>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</si>
  <si>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</si>
  <si>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</si>
  <si>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</si>
  <si>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</si>
  <si>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Aprovados</t>
  </si>
  <si>
    <t>Nível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</si>
  <si>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</si>
  <si>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</si>
  <si>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</si>
  <si>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</si>
  <si>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</si>
  <si>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</si>
  <si>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</si>
  <si>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</si>
  <si>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</si>
  <si>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</si>
  <si>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</si>
  <si>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</si>
  <si>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</si>
  <si>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</si>
  <si>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</si>
  <si>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</si>
  <si>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</si>
  <si>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</si>
  <si>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</si>
  <si>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</si>
  <si>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</si>
  <si>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</si>
  <si>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</si>
  <si>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</si>
  <si>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</si>
  <si>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</si>
  <si>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</si>
  <si>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</si>
  <si>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</si>
  <si>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Trabalhos completos publicados em anais de eventos internacionais</t>
  </si>
  <si>
    <t>Trabalhos completos publicados em anais de eventos nacionais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</si>
  <si>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</si>
  <si>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</si>
  <si>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</si>
  <si>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</si>
  <si>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</si>
  <si>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</si>
  <si>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</si>
  <si>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</si>
  <si>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</si>
  <si>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</si>
  <si>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</si>
  <si>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</si>
  <si>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</si>
  <si>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</si>
  <si>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</si>
  <si>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</si>
  <si>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</si>
  <si>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</si>
  <si>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</si>
  <si>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</si>
  <si>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</si>
  <si>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</si>
  <si>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</si>
  <si>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</si>
  <si>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</si>
  <si>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</si>
  <si>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</si>
  <si>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</si>
  <si>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</si>
  <si>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</si>
  <si>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</si>
  <si>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</si>
  <si>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</si>
  <si>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</si>
  <si>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</si>
  <si>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</si>
  <si>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</si>
  <si>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</si>
  <si>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</si>
  <si>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</si>
  <si>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>AFASTADOS INTEGRALMENTE</t>
  </si>
  <si>
    <t>Doutorado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</si>
  <si>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</si>
  <si>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</si>
  <si>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</si>
  <si>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</si>
  <si>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</si>
  <si>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</si>
  <si>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</si>
  <si>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</si>
  <si>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</si>
  <si>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</si>
  <si>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</si>
  <si>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</si>
  <si>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</si>
  <si>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</si>
  <si>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</si>
  <si>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</si>
  <si>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</si>
  <si>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</si>
  <si>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</si>
  <si>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</si>
  <si>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</si>
  <si>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</si>
  <si>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</si>
  <si>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</si>
  <si>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</si>
  <si>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</si>
  <si>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</si>
  <si>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</si>
  <si>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</si>
  <si>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</si>
  <si>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</si>
  <si>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</si>
  <si>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</si>
  <si>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</si>
  <si>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</si>
  <si>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Extensão</t>
  </si>
  <si>
    <t>Tutoria Acadêmica</t>
  </si>
  <si>
    <t>Artigos técnicos ou científicos publicados em periódicos indexados internacionalmente</t>
  </si>
  <si>
    <t>Artigos técnicos ou científicos publicados em periódicos de circulação nacional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</si>
  <si>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</si>
  <si>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</si>
  <si>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</si>
  <si>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</si>
  <si>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</si>
  <si>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</si>
  <si>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</si>
  <si>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</si>
  <si>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</si>
  <si>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</si>
  <si>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</si>
  <si>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</si>
  <si>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</si>
  <si>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</si>
  <si>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</si>
  <si>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</si>
  <si>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</si>
  <si>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</si>
  <si>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</si>
  <si>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</si>
  <si>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</si>
  <si>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</si>
  <si>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</si>
  <si>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</si>
  <si>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</si>
  <si>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Antônio José da Silva</t>
  </si>
  <si>
    <t>Aparecido Jesuino de Souza</t>
  </si>
  <si>
    <t>Bráulio Maia Junior</t>
  </si>
  <si>
    <t>Claudianor Oliveira Alves</t>
  </si>
  <si>
    <t>Daniel Marinho Pellegrino</t>
  </si>
  <si>
    <t>Davis Matias de Oliveira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</si>
  <si>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</si>
  <si>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</si>
  <si>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</si>
  <si>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</si>
  <si>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</si>
  <si>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</si>
  <si>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</si>
  <si>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</si>
  <si>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</si>
  <si>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</si>
  <si>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</si>
  <si>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</si>
  <si>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</si>
  <si>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</si>
  <si>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</si>
  <si>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</si>
  <si>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</si>
  <si>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</si>
  <si>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</si>
  <si>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AFASTAMENTOS DEFINITIVOS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</si>
  <si>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</si>
  <si>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</si>
  <si>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</si>
  <si>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</si>
  <si>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</si>
  <si>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</si>
  <si>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</si>
  <si>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</si>
  <si>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</si>
  <si>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</si>
  <si>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</si>
  <si>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</si>
  <si>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</si>
  <si>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</si>
  <si>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</si>
  <si>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</si>
  <si>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</si>
  <si>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</si>
  <si>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</si>
  <si>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</si>
  <si>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</si>
  <si>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</si>
  <si>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</si>
  <si>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</si>
  <si>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</si>
  <si>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</si>
  <si>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</si>
  <si>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</si>
  <si>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</si>
  <si>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</si>
  <si>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</si>
  <si>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</si>
  <si>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</si>
  <si>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</si>
  <si>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</si>
  <si>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</si>
  <si>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</si>
  <si>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</si>
  <si>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</si>
  <si>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</si>
  <si>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</si>
  <si>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</si>
  <si>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</si>
  <si>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</si>
  <si>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</si>
  <si>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</si>
  <si>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</si>
  <si>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</si>
  <si>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COLABORADORES (não conta como carga horária para efeito de dados gerais.)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</si>
  <si>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</si>
  <si>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</si>
  <si>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</si>
  <si>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</si>
  <si>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</si>
  <si>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</si>
  <si>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Assistentes/Mestres</t>
  </si>
  <si>
    <t>Auxiliares/(Especialistas + Graduados)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</si>
  <si>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</si>
  <si>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</si>
  <si>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</si>
  <si>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</si>
  <si>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</si>
  <si>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Resumo Geral das Várias Atividades Desenvolvidas Pelos Docentes no</t>
  </si>
  <si>
    <t>Local</t>
  </si>
  <si>
    <t>Data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</si>
  <si>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</si>
  <si>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</si>
  <si>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</si>
  <si>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Atividades de divulgação realizadas por docentes da Unidade Acadêmica</t>
  </si>
  <si>
    <t>Dissertações defendidas sob orientação de docentes da Unidade Acadêmica</t>
  </si>
  <si>
    <t>Totais</t>
  </si>
  <si>
    <t>CHR</t>
  </si>
  <si>
    <t>CHPC</t>
  </si>
  <si>
    <t>CHPL</t>
  </si>
  <si>
    <t>ACSGR</t>
  </si>
  <si>
    <t>ACSPG</t>
  </si>
  <si>
    <t>No. de horas acessórias (atendendimento, preparação de aulas, avaliação, etc.) (ACSPG)</t>
  </si>
  <si>
    <t>No. de horas acessórias (atendendimento, preparação de aulas, avaliação, etc.) (ACSGR)</t>
  </si>
  <si>
    <t>PET - Matematica</t>
  </si>
  <si>
    <t>PET - Conexoes</t>
  </si>
  <si>
    <t>PICME-OBMEP</t>
  </si>
  <si>
    <t>PIBID</t>
  </si>
  <si>
    <t>Iniciação Científica (PIBIC, PRH-25, INCTMat, outros)</t>
  </si>
  <si>
    <t>Trabalho Final de Curso de Graduacao</t>
  </si>
  <si>
    <t>B6 - ORIENTAÇÕES DE ALUNOS</t>
  </si>
  <si>
    <t>Mestrado Acadêmico</t>
  </si>
  <si>
    <t>Mestrado Profissional - PROFMAT</t>
  </si>
  <si>
    <t>TCCs do Mestrado Profissional defendidos sob orientacao de docentes da Unidade Academica</t>
  </si>
  <si>
    <t>TCCs de Graduacao defendidos sob orientacao de docentes da Unidade Academica</t>
  </si>
  <si>
    <t>Média de alunos matriculados por Professor Disponível</t>
  </si>
  <si>
    <t>No. de docentes que atuam na Pos Graduação</t>
  </si>
  <si>
    <t>Média de alunos matriculados por Professor da Pos Graduação</t>
  </si>
  <si>
    <t>Distribuição Percentual das Atividades Docentes da Unidade Acadêmica</t>
  </si>
  <si>
    <t>Carga Horária Semestral Letiva Disponível (CHSLD)</t>
  </si>
  <si>
    <t>UNIDADE ACADÊMICA DE MATEMÁTICA</t>
  </si>
  <si>
    <t xml:space="preserve">UNIDADE ACADÊMICA DE MATEMÁTICA </t>
  </si>
  <si>
    <t>Não Houve.</t>
  </si>
  <si>
    <t>Não Houve</t>
  </si>
  <si>
    <t>(Titulares+Associados+Adjuntos)/Doutores</t>
  </si>
  <si>
    <t>1- Pos-Doc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</si>
  <si>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Institucionais</t>
    </r>
  </si>
  <si>
    <t>Raylla Sabino Guesdes</t>
  </si>
  <si>
    <t>Trabalho de Conclusão de Curso</t>
  </si>
  <si>
    <t>TCC</t>
  </si>
  <si>
    <t>Concluido</t>
  </si>
  <si>
    <t>Matemática</t>
  </si>
  <si>
    <t>2013.1</t>
  </si>
  <si>
    <t>27/05/2013 a 27/10/2013</t>
  </si>
  <si>
    <t>27/05/2013 a 30/09/2013</t>
  </si>
  <si>
    <t/>
  </si>
  <si>
    <t>Graduação em Estátistica</t>
  </si>
  <si>
    <t>Graduação em Engenharia Elétrica</t>
  </si>
  <si>
    <t>Participação em Colegiado de Curso como membro suplente</t>
  </si>
  <si>
    <t>Port./UAMat Nº18/2013</t>
  </si>
  <si>
    <t>Port./UAMat Nº21/2013</t>
  </si>
  <si>
    <t>Concluído</t>
  </si>
  <si>
    <t xml:space="preserve"> </t>
  </si>
  <si>
    <t>UFCG</t>
  </si>
  <si>
    <t>Aluno regularmente matriculado no curso de Geometria Riemanniana</t>
  </si>
  <si>
    <t>Aluno regularmente matriculado no curso de `Álgebra Comutativa</t>
  </si>
  <si>
    <t>Preparação de seminários, estudo dos conteúdos e resolução de exercício</t>
  </si>
  <si>
    <t>Curso de doutorado vinculado a UFCG ou não</t>
  </si>
  <si>
    <t>Estudo Individual</t>
  </si>
  <si>
    <t>IMPA</t>
  </si>
  <si>
    <t>29 Coloquio Brasileiro de Matematica</t>
  </si>
  <si>
    <t>UFRN</t>
  </si>
  <si>
    <t>Banca de defesa de doutorado de Juliana Aragão de Araújo</t>
  </si>
  <si>
    <t>CNPq/Casadinho</t>
  </si>
  <si>
    <t>Frederico Furtado</t>
  </si>
  <si>
    <t>Pesquisa em leis de conservação</t>
  </si>
  <si>
    <t>Alexei Mailybaev</t>
  </si>
  <si>
    <t>Proferiu palestras e minicurso</t>
  </si>
  <si>
    <t>U Wyoming-USA</t>
  </si>
  <si>
    <t>PRH25/Petrobtas</t>
  </si>
  <si>
    <t>29º Colóquio Brasileiro de Matemática</t>
  </si>
  <si>
    <t>Nacional</t>
  </si>
  <si>
    <t>Confecção do relatório da UAMat - Periodo 2012.2</t>
  </si>
  <si>
    <t>Pós-Graduação em Matemática (mestrado academico - Área: Mat. Aplic.)</t>
  </si>
  <si>
    <t>Participação em Colegiado de Curso como membro titular, exceto membro nato</t>
  </si>
  <si>
    <t>Port./UAME/CCT/27/2010</t>
  </si>
  <si>
    <t>Coordenação local do Instituto Nacional de Ciencia e Tecnologia em Matemática-INCTMat</t>
  </si>
  <si>
    <t>Coordenação do Laboratório de Informática (LIDME) da UAME</t>
  </si>
  <si>
    <t>Comissão de Avaliação de Estágio Probatório (Prof. Alânnio B. Nóbrega)</t>
  </si>
  <si>
    <t>Comissão de Avaliação de Estágio Probatório (Prof. Marco Antonio  Lazaro)</t>
  </si>
  <si>
    <t>Email do Jacob</t>
  </si>
  <si>
    <t>Port./UAME/15/2010</t>
  </si>
  <si>
    <t>Port./UAME/51/2010</t>
  </si>
  <si>
    <t>Port./UAME/52/2010</t>
  </si>
  <si>
    <t>Coordenador do Mestrado Profissional em Matemática-PROFMAT/CCT-UFCG</t>
  </si>
  <si>
    <t>Port. R/SRH/1225</t>
  </si>
  <si>
    <t xml:space="preserve">Banca de defesa de TCC do aluno José Alci Silva Lemos Júnior </t>
  </si>
  <si>
    <t xml:space="preserve">Banca de defesa de TCC do aluno Sandro da Silva Lima </t>
  </si>
  <si>
    <t>Banca de defesa de tese de doutorado de Julaina Aragao de Araujo</t>
  </si>
  <si>
    <t>Banca examinadora de TCC do Mestrado Profissional</t>
  </si>
  <si>
    <t>Banca examinadora de tese de doutorado</t>
  </si>
  <si>
    <t>Comissão Organizadora da VII Semana de Matemática do CCT/UFCG</t>
  </si>
  <si>
    <t>Comissão do Núcleo Estruturante do Curso de Bacharelado em Matemática</t>
  </si>
  <si>
    <t>Membro de comissão de evento técnico-científico ou artístico-cultural regional</t>
  </si>
  <si>
    <t>Participação em comissões acadêmicas, assessorias e consultorias que tratem de assuntos de abrangência do centro por designação do chefe</t>
  </si>
  <si>
    <t>A. J. de Souza, P. L. Andrade, The Riemann problem for a three-phase flow in a porous media, Resumos do 29 Coloquio Brasileiro de Matematica, IMPA, 2013.</t>
  </si>
  <si>
    <t>Trabalho apresentado em evento de abrangência  internacional</t>
  </si>
  <si>
    <t>Projeto Casadinho/PROCAD CNPq/CAPES, Proc. 552.464/2011-2 (Coordenação M. Aurelio)</t>
  </si>
  <si>
    <t>Participante</t>
  </si>
  <si>
    <t>Programa Interdepartamental de Tecnologia em Petróleo e Gás - PRH(25)</t>
  </si>
  <si>
    <t>Modelos matemáticos em meios porosos</t>
  </si>
  <si>
    <t>Coordenador</t>
  </si>
  <si>
    <t>Instituto Nacional de Ciência e Tecnologia de Matemática</t>
  </si>
  <si>
    <t>CNPq</t>
  </si>
  <si>
    <t>Em andamento</t>
  </si>
  <si>
    <t>ANP</t>
  </si>
  <si>
    <t>Análise</t>
  </si>
  <si>
    <t>Matemática Aplicada, Dinâmica dos Fluidos</t>
  </si>
  <si>
    <t>Análise/Matemática Aplicada</t>
  </si>
  <si>
    <t>Erivaldo Diniz de Lima</t>
  </si>
  <si>
    <t>A definir</t>
  </si>
  <si>
    <t>Keytt Amaral da Silva</t>
  </si>
  <si>
    <t xml:space="preserve">Soraya Martins Camelo </t>
  </si>
  <si>
    <t xml:space="preserve">Estudo de Função Afim Através da Modelagem Matemática </t>
  </si>
  <si>
    <t>Acadêmica</t>
  </si>
  <si>
    <t>CAPES</t>
  </si>
  <si>
    <t>TCC - Mestrado Profissional</t>
  </si>
  <si>
    <t>Suelio Alves de Moura</t>
  </si>
  <si>
    <t>Diagnóstico da Retenção nas Disciplinas Iniciais da Área Tecnológica da UFCG</t>
  </si>
  <si>
    <t>Camila Vieira</t>
  </si>
  <si>
    <t>Projeto de Monitoria da UAMat - Equacoes Diferenciais Lineares</t>
  </si>
  <si>
    <t>PIBIC</t>
  </si>
  <si>
    <t>Pós-Graduação em Matemática (mestrado academico - Área: Álgebra)</t>
  </si>
  <si>
    <t>Pós-Graduação em Matemática (Mestrado Profissional)</t>
  </si>
  <si>
    <t>Port./UAME/39/2009</t>
  </si>
  <si>
    <t>Diretor do Centro de Ciências e Tecnologia da UFCG</t>
  </si>
  <si>
    <t>Port.R/SRH/No.1098</t>
  </si>
  <si>
    <t>Matroides 3-Conexas</t>
  </si>
  <si>
    <t>Matematica Discreta</t>
  </si>
  <si>
    <t>Henrique Fernandes de Lima</t>
  </si>
  <si>
    <t>VII Encontro Internacional de Geometria Lorentziana</t>
  </si>
  <si>
    <t>USP</t>
  </si>
  <si>
    <t>15º Geometry Day</t>
  </si>
  <si>
    <t>UFAL</t>
  </si>
  <si>
    <t>Internacional</t>
  </si>
  <si>
    <t>Graduação em Matemática</t>
  </si>
  <si>
    <t>Graduação em Computação</t>
  </si>
  <si>
    <t>Port./UAMat Nº26/2013</t>
  </si>
  <si>
    <t>UAMat Nº31/2013</t>
  </si>
  <si>
    <t>Coordenador do Mestrado Academico em Matematica do CCT/UFCG</t>
  </si>
  <si>
    <t>Port. SRH1224/2013</t>
  </si>
  <si>
    <t>Banca de Exame de Qualificação</t>
  </si>
  <si>
    <t>Banca examinadora de exame de qualificação para doutorado</t>
  </si>
  <si>
    <t xml:space="preserve">LIMA, H. F. ; PARENTE, U. L. . On the geometry of maximal spacelike hypersurfaces immersed in a generalized Robertson-Walker spacetime. Annali di Matematica Pura ed Applicata, v. 192, p. 649-663, 2013. </t>
  </si>
  <si>
    <t>Artigo técnico ou científico publicado em periódico indexado internacionalmente</t>
  </si>
  <si>
    <t xml:space="preserve">LIMA, H. F. . Rigidity theorems in the hyperbolic space. Bulletin of the Korean Mathematical Society, v. 50, p. 97-103, 2013. </t>
  </si>
  <si>
    <t>LIMA, H. F. ; de Lima, J. R. . Complete linear Weingarten spacelike hypersurfaces immersed in a locally symmetric Lorentz space. Results in Mathematics / Resultate der Mathematik, v. 63, p. 865-876, 2013.</t>
  </si>
  <si>
    <t xml:space="preserve">LIMA, H. F. ; de Lima, J. R. . CHARACTERIZATIONS OF LINEAR WEINGARTEN SPACELIKE HYPERSURFACES IN EINSTEIN SPACETIMES. Glasgow Mathematical Journal (Print), v. 55, p. 567-579, 2013. </t>
  </si>
  <si>
    <t xml:space="preserve">Aquino,C.P. ; LIMA, H. F. ; Velásquez, M.A.L. . A new characterization of complete linear Weingarten hypersurfaces in real space forms. Pacific Journal of Mathematics, v. 261, p. 33-43, 2013. </t>
  </si>
  <si>
    <t xml:space="preserve">LIMA, H. F. ; Velásquez, M.A.L. . On the geometry of linear Weingarten spacelike hypersurfaces in the de Sitter space. Bulletin Brazilian Mathematical Society (Impresso), v. 44, p. 49-65, 2013. </t>
  </si>
  <si>
    <t>Geometria da aplicação normal de Gauss de hipersuperfícies imersas em espaços do tipo hiperbólico</t>
  </si>
  <si>
    <t xml:space="preserve">Sobre a geometria de hipersuperfícies Weingartens lineares completas </t>
  </si>
  <si>
    <t>Estabilidade e rigidez de imersões Riemannianas</t>
  </si>
  <si>
    <t>Curvaturas anisotrópicas de hipersuperfícies do espaço Euclidiano</t>
  </si>
  <si>
    <t>Geometria Diferencial</t>
  </si>
  <si>
    <t>Jogli Gidel da Silva Araújo</t>
  </si>
  <si>
    <t>Umbilicidade de gráficos Killing conformes em espaços Riemannianos</t>
  </si>
  <si>
    <t>Arlandson Matheus Silva Oliveira
Arlandson Matheus Silva Oliveira
Arlandson Matheus Oliveira</t>
  </si>
  <si>
    <t>Nulidade de gráficos Killing conformes em espaços Riemannianos</t>
  </si>
  <si>
    <t>Fábio Reis dos Santos</t>
  </si>
  <si>
    <t>Caracterizações de hipersuperfícies tipo-espaço completas com duas curvaturas principais distintas</t>
  </si>
  <si>
    <t>Eraldo Almeida Lima Jr</t>
  </si>
  <si>
    <t>Teoremas tipo-Bernstein em produtos semi-Riemannianos</t>
  </si>
  <si>
    <t>Dissertação - Mestrado Acadêmico</t>
  </si>
  <si>
    <t>Tese de Doutorado</t>
  </si>
  <si>
    <t>Co-orientação de Tese</t>
  </si>
  <si>
    <t>Hugo Saraiva Tavares</t>
  </si>
  <si>
    <t>Introdução às Curvas e Superfícies Regulares em Ambientes Euclidianos</t>
  </si>
  <si>
    <t>INCTMat : Instituto Nacional de Ciência e Tecnologia em Matemática</t>
  </si>
  <si>
    <t>Marcia Regina da Silva</t>
  </si>
  <si>
    <t>PET Conexões de Saberes: Matemática e Estatística</t>
  </si>
  <si>
    <t>Mario Sergio Alves Ferreira</t>
  </si>
  <si>
    <t>Gerusa Balbino Sales</t>
  </si>
  <si>
    <t>Laise Dias Alves Araújo</t>
  </si>
  <si>
    <t>Outros</t>
  </si>
  <si>
    <t>PET - Conexões</t>
  </si>
  <si>
    <t>Jaciente Macena da Silva</t>
  </si>
  <si>
    <t>Galba Matos Cardoso de Alencar Junior</t>
  </si>
  <si>
    <t>Josevânia Soares da Silva</t>
  </si>
  <si>
    <t>Alexandre Henrique Carvalho Marques</t>
  </si>
  <si>
    <t>Angelo Roncalli Furtado de Holanda</t>
  </si>
  <si>
    <t>Graduação em Engenharia de Minas</t>
  </si>
  <si>
    <t>Port./UAMat Nº32/2013</t>
  </si>
  <si>
    <t>Pesquisa com o Prof. Claudianor Alves</t>
  </si>
  <si>
    <t>José de Brito Silva</t>
  </si>
  <si>
    <t>Método das sub e supersoluções para 
um sistema do tipo (p,q) –laplaciano</t>
  </si>
  <si>
    <t>Marco Antonio Lázaro Velásquez</t>
  </si>
  <si>
    <t>Poster: On the geometry of linear Weingarten spacelike hypersurfaces in the de Sitter space.</t>
  </si>
  <si>
    <t>GeLoSP2013 - 7th International Meeting on Lorentzian Geometry</t>
  </si>
  <si>
    <t>22/07/13 - 26/07/13</t>
  </si>
  <si>
    <t>Pós-Graduação em Meteorologia</t>
  </si>
  <si>
    <t>Port./UAMat Nº36/2013</t>
  </si>
  <si>
    <t>Marco A. L. Velásquez ; H. de Lima ; Sousa, A. F. P. "On the stability of hypersurfaces in space forms". Journal of Mathematical Analysis and Applications (Print), v. 406, p. 134-146, 2013.</t>
  </si>
  <si>
    <t>r-Estabilidade de Hipersuperfícies tipo-espaço em Variedades de Lorentz Conformemente Estacionários</t>
  </si>
  <si>
    <t>Resultados tipo-Bernstein em Variedades de Lorentz Conformemente Estacionárias</t>
  </si>
  <si>
    <t xml:space="preserve">Caracterização de Hipersuperfícies de Weingarten Lineares </t>
  </si>
  <si>
    <t xml:space="preserve">Caracterização de Dominios Euclidianos, Hiperbólicos e Esféricos em ambientes semi-Riemannianos </t>
  </si>
  <si>
    <t>Geometria  Diferencial</t>
  </si>
  <si>
    <t>Fabio Reis do Santos</t>
  </si>
  <si>
    <t>a definir</t>
  </si>
  <si>
    <t>Jamilly Lourêdo Rocha</t>
  </si>
  <si>
    <t>Teoremas de Rigidez para Hipersuperfícies no Espaço Hiperbólico</t>
  </si>
  <si>
    <t>Dimas José Gonçalves</t>
  </si>
  <si>
    <t>Participação em banca de concurso para professor efetivo e pesquisa com o grupo de álgebra da UAMat.</t>
  </si>
  <si>
    <t>UFSCar</t>
  </si>
  <si>
    <t>Assembléias departamentais</t>
  </si>
  <si>
    <t>Comissão de sindicância</t>
  </si>
  <si>
    <t>Graduação em Engenharia Agrícola</t>
  </si>
  <si>
    <t>Graduação em Meteorologia</t>
  </si>
  <si>
    <t>Port./UAMat Nº28/2013</t>
  </si>
  <si>
    <t>Port./UAMat Nº19/2013</t>
  </si>
  <si>
    <t>Comissão de Avaliação de Estágio Probatório (Prof. Marco Antônio Lázaro)</t>
  </si>
  <si>
    <t>Coordenador do Curso de Bacharelado em Matemática</t>
  </si>
  <si>
    <t>Port. R/SRH/No.1221</t>
  </si>
  <si>
    <t>Defesa de TCC do aluno Michell Lucena Dias</t>
  </si>
  <si>
    <t>Defesa de Estágio Supervisionado da aluna Maria Aliane Martins</t>
  </si>
  <si>
    <t>Comissão de Selação e de Avaliação e Bolsas do PPGMat</t>
  </si>
  <si>
    <t>Banca examinadora de estágio, monografia  ou TCC de graduação</t>
  </si>
  <si>
    <t>Banca de seleção de alunos para o mestrado</t>
  </si>
  <si>
    <t>UAMat/UFCG</t>
  </si>
  <si>
    <t>Antônio Marcos Duarte de França</t>
  </si>
  <si>
    <t>Michell Lucena Dias</t>
  </si>
  <si>
    <t>Introdução à Teoria dos Reticulados e Reticulados de Subgrupos.</t>
  </si>
  <si>
    <t>Maria Aliane Martins</t>
  </si>
  <si>
    <t>Estágio Supervisionado III</t>
  </si>
  <si>
    <t>TCC: Trabalho Conclusão de Curso de Graduação</t>
  </si>
  <si>
    <t>Universidade Federal de Campina Grande</t>
  </si>
  <si>
    <t>Estudos individuais sobre álgebra</t>
  </si>
  <si>
    <t xml:space="preserve">Bruno Sérgio Vasconcelos de Araújo </t>
  </si>
  <si>
    <t>Graduação em Engenharia de Petróleo</t>
  </si>
  <si>
    <t>Graduação em Engenharia de Alimentos</t>
  </si>
  <si>
    <t>Port./UAMat Nº33/2013</t>
  </si>
  <si>
    <t>Port./UAMat Nº34/2013</t>
  </si>
  <si>
    <t>Defesa de Estagio Supervisionado</t>
  </si>
  <si>
    <t>Daniela da Silva Eneas</t>
  </si>
  <si>
    <t>Os Limites da Integral de Riemann</t>
  </si>
  <si>
    <t xml:space="preserve">Crislânia Araújo Lima </t>
  </si>
  <si>
    <t>Estágio Supervisionado II</t>
  </si>
  <si>
    <t>UFCG-UFPB</t>
  </si>
  <si>
    <t>Cursando disciplinas e preparando para o Exame de qualificação escrito.</t>
  </si>
  <si>
    <t>Universidade de Brasília</t>
  </si>
  <si>
    <t>Desenvolvimento atividades de pesquisa</t>
  </si>
  <si>
    <t>VII Encontro Federal de Viçosa</t>
  </si>
  <si>
    <t>UFV</t>
  </si>
  <si>
    <t>Port./UAMat Nº31/2013</t>
  </si>
  <si>
    <t>Processos de ascenção funcional de professores para a classe de Associado III</t>
  </si>
  <si>
    <t>Port./UAME/No 39/2010</t>
  </si>
  <si>
    <t>Defesa de Dissertação do aluno José de Brito Silva</t>
  </si>
  <si>
    <t>Banca de Doutorado</t>
  </si>
  <si>
    <t>Banca examinadora de dissertação de mestrado acadêmico</t>
  </si>
  <si>
    <t>UFG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</si>
</sst>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  <numFmt numFmtId="183" formatCode="mm/dd/yy;@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  <numFmt numFmtId="191" formatCode="0.000"/>
    <numFmt numFmtId="192" formatCode="0.0000"/>
    <numFmt numFmtId="193" formatCode="0.00000"/>
    <numFmt numFmtId="194" formatCode="_(* #,##0.0_);_(* \(#,##0.0\);_(* &quot;-&quot;??_);_(@_)"/>
    <numFmt numFmtId="195" formatCode="_(* #,##0_);_(* \(#,##0\);_(* &quot;-&quot;??_);_(@_)"/>
    <numFmt numFmtId="196" formatCode="mmm/yyyy"/>
    <numFmt numFmtId="197" formatCode="[$-409]dddd\,\ mmmm\ dd\,\ yyyy"/>
    <numFmt numFmtId="198" formatCode="0.0%"/>
    <numFmt numFmtId="199" formatCode="[$-416]dddd\,\ d&quot; de &quot;mmmm&quot; de &quot;yyyy"/>
    <numFmt numFmtId="200" formatCode="dd/mm/yy"/>
    <numFmt numFmtId="201" formatCode="&quot;R$ &quot;#,##0.00"/>
    <numFmt numFmtId="202" formatCode="0;[Red]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9"/>
      <name val="Arial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sz val="9.2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50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4" borderId="11" xfId="0" applyFill="1" applyBorder="1" applyAlignment="1">
      <alignment/>
    </xf>
    <xf numFmtId="49" fontId="0" fillId="4" borderId="11" xfId="0" applyNumberForma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182" fontId="4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0" xfId="0" applyNumberFormat="1" applyFont="1" applyBorder="1" applyAlignment="1" applyProtection="1">
      <alignment horizontal="left"/>
      <protection/>
    </xf>
    <xf numFmtId="1" fontId="4" fillId="0" borderId="13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4" borderId="11" xfId="0" applyNumberFormat="1" applyFill="1" applyBorder="1" applyAlignment="1" applyProtection="1">
      <alignment horizontal="left"/>
      <protection/>
    </xf>
    <xf numFmtId="0" fontId="3" fillId="4" borderId="15" xfId="0" applyFon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5" xfId="0" applyFill="1" applyBorder="1" applyAlignment="1">
      <alignment/>
    </xf>
    <xf numFmtId="0" fontId="0" fillId="4" borderId="11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82" fontId="4" fillId="0" borderId="10" xfId="0" applyNumberFormat="1" applyFont="1" applyBorder="1" applyAlignment="1">
      <alignment horizontal="left"/>
    </xf>
    <xf numFmtId="0" fontId="3" fillId="4" borderId="1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49" fontId="0" fillId="4" borderId="16" xfId="0" applyNumberForma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3" fillId="4" borderId="15" xfId="0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4" borderId="21" xfId="0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 horizontal="center"/>
      <protection/>
    </xf>
    <xf numFmtId="2" fontId="0" fillId="4" borderId="10" xfId="0" applyNumberFormat="1" applyFill="1" applyBorder="1" applyAlignment="1" applyProtection="1">
      <alignment horizontal="center"/>
      <protection/>
    </xf>
    <xf numFmtId="1" fontId="0" fillId="4" borderId="17" xfId="0" applyNumberForma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6" fillId="4" borderId="22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0" fillId="4" borderId="24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00" fontId="5" fillId="0" borderId="18" xfId="0" applyNumberFormat="1" applyFont="1" applyBorder="1" applyAlignment="1" applyProtection="1">
      <alignment horizontal="center"/>
      <protection locked="0"/>
    </xf>
    <xf numFmtId="182" fontId="5" fillId="0" borderId="18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" fontId="0" fillId="4" borderId="11" xfId="0" applyNumberFormat="1" applyFont="1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left"/>
      <protection/>
    </xf>
    <xf numFmtId="0" fontId="4" fillId="4" borderId="21" xfId="0" applyFont="1" applyFill="1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/>
      <protection/>
    </xf>
    <xf numFmtId="0" fontId="0" fillId="4" borderId="11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4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4" fontId="7" fillId="0" borderId="26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182" fontId="4" fillId="0" borderId="18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82" fontId="4" fillId="0" borderId="17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/>
    </xf>
    <xf numFmtId="182" fontId="4" fillId="0" borderId="18" xfId="0" applyNumberFormat="1" applyFont="1" applyBorder="1" applyAlignment="1">
      <alignment horizontal="left"/>
    </xf>
    <xf numFmtId="0" fontId="7" fillId="0" borderId="0" xfId="0" applyFont="1" applyAlignment="1">
      <alignment/>
    </xf>
    <xf numFmtId="182" fontId="4" fillId="0" borderId="28" xfId="0" applyNumberFormat="1" applyFont="1" applyBorder="1" applyAlignment="1">
      <alignment horizontal="center"/>
    </xf>
    <xf numFmtId="14" fontId="7" fillId="0" borderId="27" xfId="0" applyNumberFormat="1" applyFont="1" applyBorder="1" applyAlignment="1">
      <alignment/>
    </xf>
    <xf numFmtId="182" fontId="4" fillId="0" borderId="28" xfId="0" applyNumberFormat="1" applyFont="1" applyBorder="1" applyAlignment="1">
      <alignment horizontal="left"/>
    </xf>
    <xf numFmtId="0" fontId="0" fillId="0" borderId="11" xfId="0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10" fontId="0" fillId="4" borderId="17" xfId="0" applyNumberFormat="1" applyFont="1" applyFill="1" applyBorder="1" applyAlignment="1" applyProtection="1">
      <alignment horizontal="center"/>
      <protection/>
    </xf>
    <xf numFmtId="10" fontId="0" fillId="4" borderId="11" xfId="0" applyNumberFormat="1" applyFont="1" applyFill="1" applyBorder="1" applyAlignment="1" applyProtection="1">
      <alignment horizontal="center"/>
      <protection/>
    </xf>
    <xf numFmtId="10" fontId="0" fillId="4" borderId="21" xfId="0" applyNumberFormat="1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 applyProtection="1">
      <alignment/>
      <protection/>
    </xf>
    <xf numFmtId="1" fontId="0" fillId="4" borderId="25" xfId="0" applyNumberFormat="1" applyFill="1" applyBorder="1" applyAlignment="1" applyProtection="1">
      <alignment/>
      <protection locked="0"/>
    </xf>
    <xf numFmtId="1" fontId="0" fillId="4" borderId="23" xfId="0" applyNumberForma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0" fillId="4" borderId="24" xfId="0" applyNumberFormat="1" applyFill="1" applyBorder="1" applyAlignment="1" applyProtection="1">
      <alignment horizontal="center"/>
      <protection/>
    </xf>
    <xf numFmtId="1" fontId="0" fillId="0" borderId="21" xfId="0" applyNumberFormat="1" applyFill="1" applyBorder="1" applyAlignment="1" applyProtection="1">
      <alignment horizontal="center"/>
      <protection/>
    </xf>
    <xf numFmtId="10" fontId="0" fillId="4" borderId="23" xfId="0" applyNumberFormat="1" applyFill="1" applyBorder="1" applyAlignment="1" applyProtection="1">
      <alignment horizontal="center"/>
      <protection/>
    </xf>
    <xf numFmtId="0" fontId="4" fillId="4" borderId="13" xfId="0" applyFont="1" applyFill="1" applyBorder="1" applyAlignment="1" applyProtection="1">
      <alignment horizontal="left"/>
      <protection/>
    </xf>
    <xf numFmtId="0" fontId="4" fillId="4" borderId="13" xfId="0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30" xfId="0" applyFont="1" applyFill="1" applyBorder="1" applyAlignment="1" applyProtection="1">
      <alignment horizontal="center"/>
      <protection/>
    </xf>
    <xf numFmtId="0" fontId="6" fillId="4" borderId="30" xfId="0" applyFont="1" applyFill="1" applyBorder="1" applyAlignment="1" applyProtection="1">
      <alignment horizontal="center" vertic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32" xfId="0" applyFont="1" applyFill="1" applyBorder="1" applyAlignment="1" applyProtection="1">
      <alignment horizontal="center"/>
      <protection/>
    </xf>
    <xf numFmtId="182" fontId="4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33" xfId="0" applyFont="1" applyBorder="1" applyAlignment="1">
      <alignment/>
    </xf>
    <xf numFmtId="0" fontId="17" fillId="4" borderId="16" xfId="0" applyFont="1" applyFill="1" applyBorder="1" applyAlignment="1">
      <alignment horizontal="right"/>
    </xf>
    <xf numFmtId="0" fontId="17" fillId="4" borderId="15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0" xfId="0" applyFont="1" applyBorder="1" applyAlignment="1">
      <alignment/>
    </xf>
    <xf numFmtId="0" fontId="0" fillId="4" borderId="3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4" borderId="38" xfId="0" applyFill="1" applyBorder="1" applyAlignment="1">
      <alignment/>
    </xf>
    <xf numFmtId="0" fontId="0" fillId="4" borderId="15" xfId="0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14" fontId="4" fillId="0" borderId="26" xfId="0" applyNumberFormat="1" applyFont="1" applyBorder="1" applyAlignment="1" applyProtection="1">
      <alignment/>
      <protection locked="0"/>
    </xf>
    <xf numFmtId="0" fontId="0" fillId="4" borderId="4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14" fontId="7" fillId="0" borderId="26" xfId="0" applyNumberFormat="1" applyFont="1" applyBorder="1" applyAlignment="1" applyProtection="1">
      <alignment/>
      <protection locked="0"/>
    </xf>
    <xf numFmtId="0" fontId="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202" fontId="0" fillId="4" borderId="17" xfId="0" applyNumberFormat="1" applyFont="1" applyFill="1" applyBorder="1" applyAlignment="1" applyProtection="1">
      <alignment horizontal="center"/>
      <protection/>
    </xf>
    <xf numFmtId="202" fontId="0" fillId="4" borderId="10" xfId="0" applyNumberFormat="1" applyFont="1" applyFill="1" applyBorder="1" applyAlignment="1" applyProtection="1">
      <alignment horizontal="center"/>
      <protection/>
    </xf>
    <xf numFmtId="202" fontId="0" fillId="4" borderId="21" xfId="0" applyNumberFormat="1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0" fillId="24" borderId="40" xfId="0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left" wrapText="1"/>
      <protection/>
    </xf>
    <xf numFmtId="0" fontId="6" fillId="4" borderId="26" xfId="0" applyFont="1" applyFill="1" applyBorder="1" applyAlignment="1" applyProtection="1">
      <alignment horizontal="left" wrapText="1"/>
      <protection/>
    </xf>
    <xf numFmtId="0" fontId="0" fillId="4" borderId="41" xfId="0" applyFill="1" applyBorder="1" applyAlignment="1" applyProtection="1">
      <alignment horizontal="left"/>
      <protection/>
    </xf>
    <xf numFmtId="0" fontId="0" fillId="4" borderId="42" xfId="0" applyFill="1" applyBorder="1" applyAlignment="1" applyProtection="1">
      <alignment horizontal="left"/>
      <protection/>
    </xf>
    <xf numFmtId="0" fontId="0" fillId="4" borderId="43" xfId="0" applyFill="1" applyBorder="1" applyAlignment="1" applyProtection="1">
      <alignment horizontal="left"/>
      <protection/>
    </xf>
    <xf numFmtId="0" fontId="0" fillId="4" borderId="44" xfId="0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0" fontId="0" fillId="4" borderId="43" xfId="0" applyFill="1" applyBorder="1" applyAlignment="1" applyProtection="1">
      <alignment horizontal="center"/>
      <protection/>
    </xf>
    <xf numFmtId="0" fontId="6" fillId="4" borderId="45" xfId="0" applyFont="1" applyFill="1" applyBorder="1" applyAlignment="1" applyProtection="1">
      <alignment horizontal="left" wrapText="1"/>
      <protection/>
    </xf>
    <xf numFmtId="0" fontId="0" fillId="4" borderId="26" xfId="0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 horizontal="left"/>
      <protection/>
    </xf>
    <xf numFmtId="0" fontId="0" fillId="4" borderId="19" xfId="0" applyFill="1" applyBorder="1" applyAlignment="1" applyProtection="1">
      <alignment horizontal="left"/>
      <protection/>
    </xf>
    <xf numFmtId="0" fontId="0" fillId="4" borderId="36" xfId="0" applyFill="1" applyBorder="1" applyAlignment="1" applyProtection="1">
      <alignment horizontal="left"/>
      <protection/>
    </xf>
    <xf numFmtId="0" fontId="0" fillId="4" borderId="20" xfId="0" applyFill="1" applyBorder="1" applyAlignment="1" applyProtection="1">
      <alignment horizontal="left"/>
      <protection/>
    </xf>
    <xf numFmtId="0" fontId="0" fillId="4" borderId="46" xfId="0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 horizontal="left"/>
      <protection/>
    </xf>
    <xf numFmtId="182" fontId="4" fillId="0" borderId="18" xfId="0" applyNumberFormat="1" applyFont="1" applyBorder="1" applyAlignment="1">
      <alignment horizontal="left"/>
    </xf>
    <xf numFmtId="0" fontId="0" fillId="4" borderId="26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17" fillId="4" borderId="16" xfId="0" applyFont="1" applyFill="1" applyBorder="1" applyAlignment="1">
      <alignment horizontal="right"/>
    </xf>
    <xf numFmtId="0" fontId="17" fillId="4" borderId="38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1" xfId="0" applyBorder="1" applyAlignment="1">
      <alignment horizontal="left"/>
    </xf>
    <xf numFmtId="0" fontId="17" fillId="4" borderId="38" xfId="0" applyFont="1" applyFill="1" applyBorder="1" applyAlignment="1">
      <alignment/>
    </xf>
    <xf numFmtId="0" fontId="17" fillId="4" borderId="15" xfId="0" applyFont="1" applyFill="1" applyBorder="1" applyAlignment="1">
      <alignment/>
    </xf>
    <xf numFmtId="0" fontId="3" fillId="4" borderId="16" xfId="0" applyFont="1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horizontal="left"/>
      <protection/>
    </xf>
    <xf numFmtId="0" fontId="3" fillId="4" borderId="38" xfId="0" applyFont="1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/>
      <protection/>
    </xf>
    <xf numFmtId="0" fontId="6" fillId="4" borderId="47" xfId="0" applyFont="1" applyFill="1" applyBorder="1" applyAlignment="1" applyProtection="1">
      <alignment/>
      <protection/>
    </xf>
    <xf numFmtId="0" fontId="0" fillId="4" borderId="48" xfId="0" applyFill="1" applyBorder="1" applyAlignment="1" applyProtection="1">
      <alignment/>
      <protection/>
    </xf>
    <xf numFmtId="0" fontId="6" fillId="4" borderId="47" xfId="0" applyFont="1" applyFill="1" applyBorder="1" applyAlignment="1" applyProtection="1">
      <alignment horizontal="center"/>
      <protection/>
    </xf>
    <xf numFmtId="0" fontId="6" fillId="4" borderId="48" xfId="0" applyFont="1" applyFill="1" applyBorder="1" applyAlignment="1" applyProtection="1">
      <alignment horizontal="center"/>
      <protection/>
    </xf>
    <xf numFmtId="10" fontId="6" fillId="4" borderId="10" xfId="0" applyNumberFormat="1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/>
      <protection/>
    </xf>
    <xf numFmtId="0" fontId="6" fillId="4" borderId="47" xfId="0" applyFont="1" applyFill="1" applyBorder="1" applyAlignment="1" applyProtection="1">
      <alignment horizontal="left"/>
      <protection/>
    </xf>
    <xf numFmtId="0" fontId="6" fillId="4" borderId="38" xfId="0" applyFont="1" applyFill="1" applyBorder="1" applyAlignment="1" applyProtection="1">
      <alignment horizontal="left"/>
      <protection/>
    </xf>
    <xf numFmtId="0" fontId="6" fillId="4" borderId="48" xfId="0" applyFont="1" applyFill="1" applyBorder="1" applyAlignment="1" applyProtection="1">
      <alignment horizontal="left"/>
      <protection/>
    </xf>
    <xf numFmtId="0" fontId="6" fillId="4" borderId="19" xfId="0" applyFont="1" applyFill="1" applyBorder="1" applyAlignment="1" applyProtection="1">
      <alignment horizontal="left" vertical="center" wrapText="1"/>
      <protection/>
    </xf>
    <xf numFmtId="0" fontId="6" fillId="4" borderId="36" xfId="0" applyFont="1" applyFill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 applyProtection="1">
      <alignment horizontal="left" vertical="center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26" xfId="0" applyFont="1" applyFill="1" applyBorder="1" applyAlignment="1" applyProtection="1">
      <alignment horizontal="left" vertical="center" wrapText="1"/>
      <protection/>
    </xf>
    <xf numFmtId="0" fontId="6" fillId="4" borderId="18" xfId="0" applyFont="1" applyFill="1" applyBorder="1" applyAlignment="1" applyProtection="1">
      <alignment horizontal="left" vertical="center" wrapText="1"/>
      <protection/>
    </xf>
    <xf numFmtId="0" fontId="0" fillId="4" borderId="37" xfId="0" applyFont="1" applyFill="1" applyBorder="1" applyAlignment="1" applyProtection="1">
      <alignment horizontal="left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18" xfId="0" applyFont="1" applyFill="1" applyBorder="1" applyAlignment="1" applyProtection="1">
      <alignment horizontal="left" wrapText="1"/>
      <protection/>
    </xf>
    <xf numFmtId="10" fontId="6" fillId="4" borderId="21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4" borderId="38" xfId="0" applyFill="1" applyBorder="1" applyAlignment="1" applyProtection="1">
      <alignment horizontal="left"/>
      <protection/>
    </xf>
    <xf numFmtId="10" fontId="6" fillId="4" borderId="49" xfId="0" applyNumberFormat="1" applyFont="1" applyFill="1" applyBorder="1" applyAlignment="1" applyProtection="1">
      <alignment horizontal="center"/>
      <protection/>
    </xf>
    <xf numFmtId="0" fontId="6" fillId="4" borderId="50" xfId="0" applyFont="1" applyFill="1" applyBorder="1" applyAlignment="1" applyProtection="1">
      <alignment/>
      <protection/>
    </xf>
    <xf numFmtId="0" fontId="0" fillId="4" borderId="51" xfId="0" applyFill="1" applyBorder="1" applyAlignment="1" applyProtection="1">
      <alignment/>
      <protection/>
    </xf>
    <xf numFmtId="0" fontId="0" fillId="4" borderId="52" xfId="0" applyFill="1" applyBorder="1" applyAlignment="1" applyProtection="1">
      <alignment/>
      <protection/>
    </xf>
    <xf numFmtId="10" fontId="6" fillId="4" borderId="53" xfId="0" applyNumberFormat="1" applyFont="1" applyFill="1" applyBorder="1" applyAlignment="1" applyProtection="1">
      <alignment horizontal="center"/>
      <protection/>
    </xf>
    <xf numFmtId="10" fontId="6" fillId="4" borderId="18" xfId="0" applyNumberFormat="1" applyFont="1" applyFill="1" applyBorder="1" applyAlignment="1" applyProtection="1">
      <alignment horizontal="center"/>
      <protection/>
    </xf>
    <xf numFmtId="10" fontId="6" fillId="4" borderId="17" xfId="0" applyNumberFormat="1" applyFont="1" applyFill="1" applyBorder="1" applyAlignment="1" applyProtection="1">
      <alignment horizontal="center"/>
      <protection/>
    </xf>
    <xf numFmtId="10" fontId="6" fillId="4" borderId="28" xfId="0" applyNumberFormat="1" applyFont="1" applyFill="1" applyBorder="1" applyAlignment="1" applyProtection="1">
      <alignment horizontal="center"/>
      <protection/>
    </xf>
    <xf numFmtId="10" fontId="6" fillId="4" borderId="31" xfId="0" applyNumberFormat="1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left"/>
      <protection/>
    </xf>
    <xf numFmtId="0" fontId="6" fillId="4" borderId="26" xfId="0" applyFont="1" applyFill="1" applyBorder="1" applyAlignment="1" applyProtection="1">
      <alignment horizontal="left"/>
      <protection/>
    </xf>
    <xf numFmtId="0" fontId="6" fillId="4" borderId="18" xfId="0" applyFont="1" applyFill="1" applyBorder="1" applyAlignment="1" applyProtection="1">
      <alignment horizontal="left"/>
      <protection/>
    </xf>
    <xf numFmtId="0" fontId="0" fillId="4" borderId="19" xfId="0" applyFill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42" xfId="0" applyFill="1" applyBorder="1" applyAlignment="1" applyProtection="1">
      <alignment horizontal="center"/>
      <protection/>
    </xf>
    <xf numFmtId="0" fontId="0" fillId="4" borderId="44" xfId="0" applyFill="1" applyBorder="1" applyAlignment="1" applyProtection="1">
      <alignment horizontal="center"/>
      <protection/>
    </xf>
    <xf numFmtId="0" fontId="6" fillId="4" borderId="50" xfId="0" applyFont="1" applyFill="1" applyBorder="1" applyAlignment="1" applyProtection="1">
      <alignment horizontal="left"/>
      <protection/>
    </xf>
    <xf numFmtId="0" fontId="6" fillId="4" borderId="51" xfId="0" applyFont="1" applyFill="1" applyBorder="1" applyAlignment="1" applyProtection="1">
      <alignment horizontal="left"/>
      <protection/>
    </xf>
    <xf numFmtId="0" fontId="6" fillId="4" borderId="52" xfId="0" applyFont="1" applyFill="1" applyBorder="1" applyAlignment="1" applyProtection="1">
      <alignment horizontal="left"/>
      <protection/>
    </xf>
    <xf numFmtId="10" fontId="6" fillId="4" borderId="27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3" fillId="4" borderId="5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0" fillId="4" borderId="16" xfId="0" applyFill="1" applyBorder="1" applyAlignment="1" applyProtection="1">
      <alignment horizontal="left"/>
      <protection/>
    </xf>
    <xf numFmtId="0" fontId="0" fillId="4" borderId="15" xfId="0" applyFill="1" applyBorder="1" applyAlignment="1" applyProtection="1">
      <alignment horizontal="left"/>
      <protection/>
    </xf>
    <xf numFmtId="0" fontId="6" fillId="4" borderId="26" xfId="0" applyFont="1" applyFill="1" applyBorder="1" applyAlignment="1" applyProtection="1">
      <alignment/>
      <protection/>
    </xf>
    <xf numFmtId="0" fontId="6" fillId="4" borderId="18" xfId="0" applyFont="1" applyFill="1" applyBorder="1" applyAlignment="1" applyProtection="1">
      <alignment/>
      <protection/>
    </xf>
    <xf numFmtId="0" fontId="6" fillId="4" borderId="14" xfId="0" applyFont="1" applyFill="1" applyBorder="1" applyAlignment="1" applyProtection="1">
      <alignment horizontal="left"/>
      <protection/>
    </xf>
    <xf numFmtId="0" fontId="6" fillId="4" borderId="26" xfId="0" applyFont="1" applyFill="1" applyBorder="1" applyAlignment="1" applyProtection="1">
      <alignment horizontal="left"/>
      <protection/>
    </xf>
    <xf numFmtId="0" fontId="6" fillId="4" borderId="18" xfId="0" applyFont="1" applyFill="1" applyBorder="1" applyAlignment="1" applyProtection="1">
      <alignment horizontal="left"/>
      <protection/>
    </xf>
    <xf numFmtId="0" fontId="4" fillId="4" borderId="42" xfId="0" applyFont="1" applyFill="1" applyBorder="1" applyAlignment="1" applyProtection="1">
      <alignment horizontal="left"/>
      <protection/>
    </xf>
    <xf numFmtId="0" fontId="0" fillId="0" borderId="4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4" borderId="50" xfId="0" applyFill="1" applyBorder="1" applyAlignment="1" applyProtection="1">
      <alignment horizontal="left"/>
      <protection/>
    </xf>
    <xf numFmtId="0" fontId="0" fillId="4" borderId="51" xfId="0" applyFill="1" applyBorder="1" applyAlignment="1" applyProtection="1">
      <alignment horizontal="left"/>
      <protection/>
    </xf>
    <xf numFmtId="0" fontId="0" fillId="4" borderId="52" xfId="0" applyFill="1" applyBorder="1" applyAlignment="1" applyProtection="1">
      <alignment horizontal="left"/>
      <protection/>
    </xf>
    <xf numFmtId="0" fontId="6" fillId="4" borderId="14" xfId="0" applyFont="1" applyFill="1" applyBorder="1" applyAlignment="1" applyProtection="1">
      <alignment horizontal="left" vertical="top" wrapText="1"/>
      <protection/>
    </xf>
    <xf numFmtId="0" fontId="0" fillId="4" borderId="26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198" fontId="6" fillId="4" borderId="14" xfId="0" applyNumberFormat="1" applyFont="1" applyFill="1" applyBorder="1" applyAlignment="1" applyProtection="1">
      <alignment horizontal="center"/>
      <protection/>
    </xf>
    <xf numFmtId="198" fontId="6" fillId="4" borderId="18" xfId="0" applyNumberFormat="1" applyFont="1" applyFill="1" applyBorder="1" applyAlignment="1" applyProtection="1">
      <alignment horizontal="center"/>
      <protection/>
    </xf>
    <xf numFmtId="0" fontId="0" fillId="4" borderId="50" xfId="0" applyFill="1" applyBorder="1" applyAlignment="1" applyProtection="1">
      <alignment/>
      <protection/>
    </xf>
    <xf numFmtId="0" fontId="3" fillId="4" borderId="55" xfId="0" applyFont="1" applyFill="1" applyBorder="1" applyAlignment="1" applyProtection="1">
      <alignment/>
      <protection/>
    </xf>
    <xf numFmtId="0" fontId="0" fillId="4" borderId="56" xfId="0" applyFill="1" applyBorder="1" applyAlignment="1" applyProtection="1">
      <alignment/>
      <protection/>
    </xf>
    <xf numFmtId="0" fontId="0" fillId="4" borderId="57" xfId="0" applyFill="1" applyBorder="1" applyAlignment="1" applyProtection="1">
      <alignment/>
      <protection/>
    </xf>
    <xf numFmtId="198" fontId="6" fillId="4" borderId="14" xfId="0" applyNumberFormat="1" applyFont="1" applyFill="1" applyBorder="1" applyAlignment="1" applyProtection="1">
      <alignment horizontal="center" vertical="center"/>
      <protection/>
    </xf>
    <xf numFmtId="198" fontId="0" fillId="0" borderId="26" xfId="0" applyNumberFormat="1" applyBorder="1" applyAlignment="1" applyProtection="1">
      <alignment horizontal="center" vertical="center"/>
      <protection/>
    </xf>
    <xf numFmtId="198" fontId="0" fillId="0" borderId="18" xfId="0" applyNumberFormat="1" applyBorder="1" applyAlignment="1" applyProtection="1">
      <alignment horizontal="center" vertical="center"/>
      <protection/>
    </xf>
    <xf numFmtId="198" fontId="6" fillId="4" borderId="50" xfId="0" applyNumberFormat="1" applyFont="1" applyFill="1" applyBorder="1" applyAlignment="1" applyProtection="1">
      <alignment horizontal="center"/>
      <protection/>
    </xf>
    <xf numFmtId="198" fontId="6" fillId="4" borderId="52" xfId="0" applyNumberFormat="1" applyFont="1" applyFill="1" applyBorder="1" applyAlignment="1" applyProtection="1">
      <alignment horizontal="center"/>
      <protection/>
    </xf>
    <xf numFmtId="198" fontId="6" fillId="4" borderId="51" xfId="0" applyNumberFormat="1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center"/>
      <protection/>
    </xf>
    <xf numFmtId="0" fontId="3" fillId="4" borderId="38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 horizontal="center"/>
      <protection/>
    </xf>
    <xf numFmtId="0" fontId="3" fillId="4" borderId="46" xfId="0" applyFont="1" applyFill="1" applyBorder="1" applyAlignment="1" applyProtection="1">
      <alignment horizontal="center"/>
      <protection/>
    </xf>
    <xf numFmtId="0" fontId="3" fillId="4" borderId="37" xfId="0" applyFont="1" applyFill="1" applyBorder="1" applyAlignment="1" applyProtection="1">
      <alignment horizontal="center"/>
      <protection/>
    </xf>
    <xf numFmtId="0" fontId="3" fillId="4" borderId="41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left"/>
      <protection/>
    </xf>
    <xf numFmtId="0" fontId="4" fillId="4" borderId="34" xfId="0" applyFont="1" applyFill="1" applyBorder="1" applyAlignment="1" applyProtection="1">
      <alignment horizontal="left"/>
      <protection/>
    </xf>
    <xf numFmtId="0" fontId="4" fillId="4" borderId="35" xfId="0" applyFont="1" applyFill="1" applyBorder="1" applyAlignment="1" applyProtection="1">
      <alignment horizontal="left"/>
      <protection/>
    </xf>
    <xf numFmtId="0" fontId="4" fillId="4" borderId="58" xfId="0" applyFont="1" applyFill="1" applyBorder="1" applyAlignment="1" applyProtection="1">
      <alignment horizontal="left"/>
      <protection/>
    </xf>
    <xf numFmtId="0" fontId="0" fillId="4" borderId="59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4" borderId="49" xfId="0" applyFont="1" applyFill="1" applyBorder="1" applyAlignment="1" applyProtection="1">
      <alignment horizontal="left"/>
      <protection/>
    </xf>
    <xf numFmtId="0" fontId="0" fillId="4" borderId="10" xfId="0" applyFont="1" applyFill="1" applyBorder="1" applyAlignment="1" applyProtection="1">
      <alignment horizontal="left"/>
      <protection/>
    </xf>
    <xf numFmtId="14" fontId="0" fillId="4" borderId="13" xfId="0" applyNumberFormat="1" applyFont="1" applyFill="1" applyBorder="1" applyAlignment="1" applyProtection="1">
      <alignment horizontal="left"/>
      <protection/>
    </xf>
    <xf numFmtId="14" fontId="0" fillId="4" borderId="24" xfId="0" applyNumberFormat="1" applyFont="1" applyFill="1" applyBorder="1" applyAlignment="1" applyProtection="1">
      <alignment horizontal="left"/>
      <protection/>
    </xf>
    <xf numFmtId="14" fontId="0" fillId="4" borderId="10" xfId="0" applyNumberFormat="1" applyFont="1" applyFill="1" applyBorder="1" applyAlignment="1" applyProtection="1">
      <alignment horizontal="left"/>
      <protection/>
    </xf>
    <xf numFmtId="14" fontId="0" fillId="4" borderId="25" xfId="0" applyNumberFormat="1" applyFont="1" applyFill="1" applyBorder="1" applyAlignment="1" applyProtection="1">
      <alignment horizontal="left"/>
      <protection/>
    </xf>
    <xf numFmtId="0" fontId="16" fillId="4" borderId="46" xfId="0" applyFont="1" applyFill="1" applyBorder="1" applyAlignment="1" applyProtection="1">
      <alignment horizontal="left"/>
      <protection/>
    </xf>
    <xf numFmtId="0" fontId="16" fillId="4" borderId="37" xfId="0" applyFont="1" applyFill="1" applyBorder="1" applyAlignment="1" applyProtection="1">
      <alignment horizontal="left"/>
      <protection/>
    </xf>
    <xf numFmtId="0" fontId="16" fillId="4" borderId="41" xfId="0" applyFont="1" applyFill="1" applyBorder="1" applyAlignment="1" applyProtection="1">
      <alignment horizontal="left"/>
      <protection/>
    </xf>
    <xf numFmtId="0" fontId="16" fillId="4" borderId="42" xfId="0" applyFont="1" applyFill="1" applyBorder="1" applyAlignment="1">
      <alignment horizontal="left"/>
    </xf>
    <xf numFmtId="0" fontId="16" fillId="4" borderId="43" xfId="0" applyFont="1" applyFill="1" applyBorder="1" applyAlignment="1">
      <alignment horizontal="left"/>
    </xf>
    <xf numFmtId="0" fontId="16" fillId="4" borderId="44" xfId="0" applyFont="1" applyFill="1" applyBorder="1" applyAlignment="1">
      <alignment horizontal="left"/>
    </xf>
    <xf numFmtId="14" fontId="4" fillId="4" borderId="60" xfId="0" applyNumberFormat="1" applyFont="1" applyFill="1" applyBorder="1" applyAlignment="1" applyProtection="1">
      <alignment horizontal="left"/>
      <protection/>
    </xf>
    <xf numFmtId="0" fontId="0" fillId="4" borderId="61" xfId="0" applyFont="1" applyFill="1" applyBorder="1" applyAlignment="1" applyProtection="1">
      <alignment/>
      <protection/>
    </xf>
    <xf numFmtId="0" fontId="0" fillId="4" borderId="31" xfId="0" applyFont="1" applyFill="1" applyBorder="1" applyAlignment="1" applyProtection="1">
      <alignment/>
      <protection/>
    </xf>
    <xf numFmtId="0" fontId="0" fillId="4" borderId="49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3" fillId="4" borderId="15" xfId="0" applyFont="1" applyFill="1" applyBorder="1" applyAlignment="1" applyProtection="1">
      <alignment horizontal="left"/>
      <protection/>
    </xf>
    <xf numFmtId="0" fontId="0" fillId="4" borderId="53" xfId="0" applyFont="1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0" fontId="0" fillId="4" borderId="46" xfId="0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4" borderId="13" xfId="0" applyFill="1" applyBorder="1" applyAlignment="1" applyProtection="1">
      <alignment horizontal="left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47" xfId="0" applyFill="1" applyBorder="1" applyAlignment="1" applyProtection="1">
      <alignment horizontal="left"/>
      <protection/>
    </xf>
    <xf numFmtId="0" fontId="0" fillId="4" borderId="48" xfId="0" applyFill="1" applyBorder="1" applyAlignment="1" applyProtection="1">
      <alignment horizontal="left"/>
      <protection/>
    </xf>
    <xf numFmtId="0" fontId="0" fillId="4" borderId="59" xfId="0" applyFill="1" applyBorder="1" applyAlignment="1" applyProtection="1">
      <alignment horizontal="left"/>
      <protection/>
    </xf>
    <xf numFmtId="0" fontId="0" fillId="4" borderId="53" xfId="0" applyFill="1" applyBorder="1" applyAlignment="1" applyProtection="1">
      <alignment horizontal="left"/>
      <protection/>
    </xf>
    <xf numFmtId="0" fontId="0" fillId="4" borderId="21" xfId="0" applyFill="1" applyBorder="1" applyAlignment="1" applyProtection="1">
      <alignment horizontal="left"/>
      <protection/>
    </xf>
    <xf numFmtId="0" fontId="0" fillId="4" borderId="50" xfId="0" applyFill="1" applyBorder="1" applyAlignment="1" applyProtection="1">
      <alignment horizontal="center"/>
      <protection/>
    </xf>
    <xf numFmtId="0" fontId="0" fillId="4" borderId="52" xfId="0" applyFill="1" applyBorder="1" applyAlignment="1" applyProtection="1">
      <alignment horizontal="center"/>
      <protection/>
    </xf>
    <xf numFmtId="0" fontId="6" fillId="4" borderId="34" xfId="0" applyFont="1" applyFill="1" applyBorder="1" applyAlignment="1" applyProtection="1">
      <alignment/>
      <protection/>
    </xf>
    <xf numFmtId="0" fontId="6" fillId="4" borderId="35" xfId="0" applyFont="1" applyFill="1" applyBorder="1" applyAlignment="1" applyProtection="1">
      <alignment/>
      <protection/>
    </xf>
    <xf numFmtId="0" fontId="6" fillId="4" borderId="58" xfId="0" applyFont="1" applyFill="1" applyBorder="1" applyAlignment="1" applyProtection="1">
      <alignment/>
      <protection/>
    </xf>
    <xf numFmtId="0" fontId="6" fillId="4" borderId="19" xfId="0" applyFont="1" applyFill="1" applyBorder="1" applyAlignment="1" applyProtection="1">
      <alignment/>
      <protection/>
    </xf>
    <xf numFmtId="10" fontId="6" fillId="4" borderId="20" xfId="0" applyNumberFormat="1" applyFont="1" applyFill="1" applyBorder="1" applyAlignment="1" applyProtection="1">
      <alignment horizontal="center"/>
      <protection/>
    </xf>
    <xf numFmtId="10" fontId="6" fillId="4" borderId="13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left"/>
      <protection/>
    </xf>
    <xf numFmtId="0" fontId="6" fillId="4" borderId="11" xfId="0" applyFont="1" applyFill="1" applyBorder="1" applyAlignment="1" applyProtection="1">
      <alignment horizontal="center"/>
      <protection/>
    </xf>
    <xf numFmtId="198" fontId="6" fillId="4" borderId="62" xfId="0" applyNumberFormat="1" applyFont="1" applyFill="1" applyBorder="1" applyAlignment="1" applyProtection="1">
      <alignment horizontal="center"/>
      <protection/>
    </xf>
    <xf numFmtId="198" fontId="6" fillId="4" borderId="37" xfId="0" applyNumberFormat="1" applyFont="1" applyFill="1" applyBorder="1" applyAlignment="1" applyProtection="1">
      <alignment horizontal="center"/>
      <protection/>
    </xf>
    <xf numFmtId="0" fontId="6" fillId="4" borderId="16" xfId="0" applyFont="1" applyFill="1" applyBorder="1" applyAlignment="1" applyProtection="1">
      <alignment horizontal="center" vertical="center"/>
      <protection/>
    </xf>
    <xf numFmtId="0" fontId="6" fillId="4" borderId="38" xfId="0" applyFont="1" applyFill="1" applyBorder="1" applyAlignment="1" applyProtection="1">
      <alignment horizontal="center" vertical="center"/>
      <protection/>
    </xf>
    <xf numFmtId="0" fontId="6" fillId="4" borderId="15" xfId="0" applyFont="1" applyFill="1" applyBorder="1" applyAlignment="1" applyProtection="1">
      <alignment horizontal="center" vertical="center"/>
      <protection/>
    </xf>
    <xf numFmtId="0" fontId="6" fillId="4" borderId="19" xfId="0" applyFont="1" applyFill="1" applyBorder="1" applyAlignment="1" applyProtection="1">
      <alignment horizontal="left" vertical="top" wrapText="1"/>
      <protection/>
    </xf>
    <xf numFmtId="0" fontId="0" fillId="4" borderId="36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198" fontId="6" fillId="4" borderId="26" xfId="0" applyNumberFormat="1" applyFont="1" applyFill="1" applyBorder="1" applyAlignment="1" applyProtection="1">
      <alignment horizontal="center"/>
      <protection/>
    </xf>
    <xf numFmtId="0" fontId="14" fillId="4" borderId="16" xfId="0" applyFont="1" applyFill="1" applyBorder="1" applyAlignment="1" applyProtection="1">
      <alignment horizontal="center" vertical="center"/>
      <protection/>
    </xf>
    <xf numFmtId="0" fontId="14" fillId="4" borderId="38" xfId="0" applyFont="1" applyFill="1" applyBorder="1" applyAlignment="1" applyProtection="1">
      <alignment horizontal="center" vertical="center"/>
      <protection/>
    </xf>
    <xf numFmtId="0" fontId="14" fillId="4" borderId="15" xfId="0" applyFont="1" applyFill="1" applyBorder="1" applyAlignment="1" applyProtection="1">
      <alignment horizontal="center" vertical="center"/>
      <protection/>
    </xf>
    <xf numFmtId="198" fontId="6" fillId="4" borderId="34" xfId="0" applyNumberFormat="1" applyFont="1" applyFill="1" applyBorder="1" applyAlignment="1" applyProtection="1">
      <alignment horizontal="center" vertical="center"/>
      <protection/>
    </xf>
    <xf numFmtId="198" fontId="0" fillId="0" borderId="35" xfId="0" applyNumberFormat="1" applyBorder="1" applyAlignment="1" applyProtection="1">
      <alignment horizontal="center" vertical="center"/>
      <protection/>
    </xf>
    <xf numFmtId="198" fontId="0" fillId="0" borderId="58" xfId="0" applyNumberFormat="1" applyBorder="1" applyAlignment="1" applyProtection="1">
      <alignment horizontal="center" vertical="center"/>
      <protection/>
    </xf>
    <xf numFmtId="0" fontId="13" fillId="4" borderId="47" xfId="0" applyFont="1" applyFill="1" applyBorder="1" applyAlignment="1" applyProtection="1">
      <alignment horizontal="left" vertical="center" wrapText="1"/>
      <protection/>
    </xf>
    <xf numFmtId="0" fontId="13" fillId="4" borderId="38" xfId="0" applyFont="1" applyFill="1" applyBorder="1" applyAlignment="1" applyProtection="1">
      <alignment horizontal="left" vertical="center" wrapText="1"/>
      <protection/>
    </xf>
    <xf numFmtId="0" fontId="13" fillId="4" borderId="48" xfId="0" applyFont="1" applyFill="1" applyBorder="1" applyAlignment="1" applyProtection="1">
      <alignment horizontal="left" vertical="center" wrapText="1"/>
      <protection/>
    </xf>
    <xf numFmtId="0" fontId="6" fillId="4" borderId="19" xfId="0" applyFont="1" applyFill="1" applyBorder="1" applyAlignment="1" applyProtection="1">
      <alignment horizontal="left" wrapText="1"/>
      <protection/>
    </xf>
    <xf numFmtId="0" fontId="6" fillId="4" borderId="36" xfId="0" applyFont="1" applyFill="1" applyBorder="1" applyAlignment="1" applyProtection="1">
      <alignment horizontal="left" wrapText="1"/>
      <protection/>
    </xf>
    <xf numFmtId="0" fontId="6" fillId="4" borderId="20" xfId="0" applyFont="1" applyFill="1" applyBorder="1" applyAlignment="1" applyProtection="1">
      <alignment horizontal="left" wrapText="1"/>
      <protection/>
    </xf>
    <xf numFmtId="0" fontId="6" fillId="4" borderId="27" xfId="0" applyFont="1" applyFill="1" applyBorder="1" applyAlignment="1" applyProtection="1">
      <alignment horizontal="left" wrapText="1"/>
      <protection/>
    </xf>
    <xf numFmtId="0" fontId="6" fillId="4" borderId="33" xfId="0" applyFont="1" applyFill="1" applyBorder="1" applyAlignment="1" applyProtection="1">
      <alignment horizontal="left" wrapText="1"/>
      <protection/>
    </xf>
    <xf numFmtId="0" fontId="6" fillId="4" borderId="28" xfId="0" applyFont="1" applyFill="1" applyBorder="1" applyAlignment="1" applyProtection="1">
      <alignment horizontal="left" wrapText="1"/>
      <protection/>
    </xf>
    <xf numFmtId="0" fontId="6" fillId="4" borderId="19" xfId="0" applyFont="1" applyFill="1" applyBorder="1" applyAlignment="1" applyProtection="1">
      <alignment horizontal="center"/>
      <protection/>
    </xf>
    <xf numFmtId="0" fontId="6" fillId="4" borderId="20" xfId="0" applyFont="1" applyFill="1" applyBorder="1" applyAlignment="1" applyProtection="1">
      <alignment horizontal="center"/>
      <protection/>
    </xf>
    <xf numFmtId="10" fontId="6" fillId="4" borderId="63" xfId="0" applyNumberFormat="1" applyFont="1" applyFill="1" applyBorder="1" applyAlignment="1" applyProtection="1">
      <alignment horizontal="center"/>
      <protection/>
    </xf>
    <xf numFmtId="10" fontId="6" fillId="4" borderId="3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right"/>
    </xf>
    <xf numFmtId="0" fontId="3" fillId="4" borderId="38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4" borderId="11" xfId="0" applyFill="1" applyBorder="1" applyAlignment="1">
      <alignment horizontal="left"/>
    </xf>
    <xf numFmtId="0" fontId="3" fillId="4" borderId="16" xfId="0" applyFont="1" applyFill="1" applyBorder="1" applyAlignment="1" applyProtection="1">
      <alignment horizontal="right"/>
      <protection/>
    </xf>
    <xf numFmtId="0" fontId="3" fillId="4" borderId="38" xfId="0" applyFont="1" applyFill="1" applyBorder="1" applyAlignment="1" applyProtection="1">
      <alignment horizontal="right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4" fillId="0" borderId="26" xfId="0" applyNumberFormat="1" applyFont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26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82" fontId="5" fillId="0" borderId="26" xfId="0" applyNumberFormat="1" applyFont="1" applyBorder="1" applyAlignment="1" applyProtection="1">
      <alignment horizontal="left"/>
      <protection locked="0"/>
    </xf>
    <xf numFmtId="182" fontId="5" fillId="0" borderId="18" xfId="0" applyNumberFormat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right"/>
      <protection locked="0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4" fillId="0" borderId="26" xfId="0" applyNumberFormat="1" applyFont="1" applyBorder="1" applyAlignment="1" applyProtection="1">
      <alignment horizontal="left"/>
      <protection locked="0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14" fontId="4" fillId="0" borderId="26" xfId="0" applyNumberFormat="1" applyFont="1" applyBorder="1" applyAlignment="1" applyProtection="1">
      <alignment/>
      <protection locked="0"/>
    </xf>
    <xf numFmtId="14" fontId="4" fillId="0" borderId="18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18" xfId="0" applyFont="1" applyBorder="1" applyAlignment="1">
      <alignment horizontal="left"/>
    </xf>
    <xf numFmtId="182" fontId="4" fillId="0" borderId="26" xfId="0" applyNumberFormat="1" applyFont="1" applyBorder="1" applyAlignment="1">
      <alignment horizontal="left"/>
    </xf>
    <xf numFmtId="182" fontId="4" fillId="0" borderId="18" xfId="0" applyNumberFormat="1" applyFont="1" applyBorder="1" applyAlignment="1">
      <alignment horizontal="left"/>
    </xf>
    <xf numFmtId="182" fontId="4" fillId="0" borderId="26" xfId="0" applyNumberFormat="1" applyFont="1" applyBorder="1" applyAlignment="1">
      <alignment horizontal="left"/>
    </xf>
    <xf numFmtId="182" fontId="4" fillId="0" borderId="18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18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left"/>
    </xf>
    <xf numFmtId="0" fontId="0" fillId="0" borderId="1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49" fontId="0" fillId="4" borderId="16" xfId="0" applyNumberFormat="1" applyFill="1" applyBorder="1" applyAlignment="1" applyProtection="1">
      <alignment horizontal="center"/>
      <protection/>
    </xf>
    <xf numFmtId="49" fontId="0" fillId="4" borderId="15" xfId="0" applyNumberFormat="1" applyFill="1" applyBorder="1" applyAlignment="1" applyProtection="1">
      <alignment horizontal="center"/>
      <protection/>
    </xf>
    <xf numFmtId="0" fontId="0" fillId="0" borderId="43" xfId="0" applyBorder="1" applyAlignment="1">
      <alignment horizontal="center"/>
    </xf>
    <xf numFmtId="49" fontId="0" fillId="4" borderId="38" xfId="0" applyNumberFormat="1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58" xfId="0" applyFont="1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182" fontId="4" fillId="0" borderId="18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5"/>
          <c:y val="0.1945"/>
          <c:w val="0.42275"/>
          <c:h val="0.61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 afastamentos
0%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Resumo!$A$150:$A$166</c:f>
              <c:strCache>
                <c:ptCount val="17"/>
                <c:pt idx="0">
                  <c:v>Afastamentos para capacitação</c:v>
                </c:pt>
                <c:pt idx="1">
                  <c:v>Outros afastamentos</c:v>
                </c:pt>
                <c:pt idx="2">
                  <c:v>Qualificação sem afastamento                                                                    </c:v>
                </c:pt>
                <c:pt idx="3">
                  <c:v>Aulas na graduação</c:v>
                </c:pt>
                <c:pt idx="4">
                  <c:v>Atividades acessórias graduação</c:v>
                </c:pt>
                <c:pt idx="5">
                  <c:v>Aulas na pós-graduação</c:v>
                </c:pt>
                <c:pt idx="6">
                  <c:v>Atividades acessórias na pós-graduação</c:v>
                </c:pt>
                <c:pt idx="7">
                  <c:v>Orientações na graduação</c:v>
                </c:pt>
                <c:pt idx="8">
                  <c:v>Orientações na pós-graduação</c:v>
                </c:pt>
                <c:pt idx="9">
                  <c:v>Pesquisa</c:v>
                </c:pt>
                <c:pt idx="10">
                  <c:v>Extensão   </c:v>
                </c:pt>
                <c:pt idx="11">
                  <c:v>Atividades de apoio acadêmico  </c:v>
                </c:pt>
                <c:pt idx="12">
                  <c:v>Bancas e comissões examinadoras</c:v>
                </c:pt>
                <c:pt idx="13">
                  <c:v>Cargos de direção (CDs e FGs)</c:v>
                </c:pt>
                <c:pt idx="14">
                  <c:v>Atividades administrativas</c:v>
                </c:pt>
                <c:pt idx="15">
                  <c:v>Atividades de representação</c:v>
                </c:pt>
                <c:pt idx="16">
                  <c:v>Outras atividades acadêmicas</c:v>
                </c:pt>
              </c:strCache>
            </c:strRef>
          </c:cat>
          <c:val>
            <c:numRef>
              <c:f>Resumo!$D$150:$D$166</c:f>
              <c:numCache>
                <c:ptCount val="17"/>
                <c:pt idx="0">
                  <c:v>3532</c:v>
                </c:pt>
                <c:pt idx="1">
                  <c:v>0</c:v>
                </c:pt>
                <c:pt idx="2">
                  <c:v>1630</c:v>
                </c:pt>
                <c:pt idx="3">
                  <c:v>4715</c:v>
                </c:pt>
                <c:pt idx="4">
                  <c:v>7115</c:v>
                </c:pt>
                <c:pt idx="5">
                  <c:v>900</c:v>
                </c:pt>
                <c:pt idx="6">
                  <c:v>1065</c:v>
                </c:pt>
                <c:pt idx="7">
                  <c:v>1886</c:v>
                </c:pt>
                <c:pt idx="8">
                  <c:v>1380</c:v>
                </c:pt>
                <c:pt idx="9">
                  <c:v>2130</c:v>
                </c:pt>
                <c:pt idx="10">
                  <c:v>510</c:v>
                </c:pt>
                <c:pt idx="11">
                  <c:v>743</c:v>
                </c:pt>
                <c:pt idx="12">
                  <c:v>343</c:v>
                </c:pt>
                <c:pt idx="13">
                  <c:v>1829</c:v>
                </c:pt>
                <c:pt idx="14">
                  <c:v>432</c:v>
                </c:pt>
                <c:pt idx="15">
                  <c:v>188</c:v>
                </c:pt>
                <c:pt idx="16">
                  <c:v>865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15</xdr:col>
      <xdr:colOff>571500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47625" y="419100"/>
        <a:ext cx="92678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216" t="s">
        <v>886</v>
      </c>
      <c r="B1" s="217"/>
      <c r="C1" s="217"/>
      <c r="D1" s="217"/>
      <c r="E1" s="217"/>
      <c r="F1" s="218"/>
      <c r="G1" s="217"/>
      <c r="H1" s="217"/>
      <c r="I1" s="217"/>
      <c r="J1" s="217"/>
      <c r="K1" s="222" t="s">
        <v>899</v>
      </c>
      <c r="L1" s="222"/>
      <c r="M1" s="222"/>
      <c r="N1" s="222"/>
      <c r="O1" s="222"/>
      <c r="P1" s="223"/>
    </row>
    <row r="2" spans="1:16" ht="16.5" thickBot="1">
      <c r="A2" s="220"/>
      <c r="B2" s="220"/>
      <c r="C2" s="220"/>
      <c r="D2" s="220"/>
      <c r="E2" s="220"/>
      <c r="F2" s="221"/>
      <c r="G2" s="151" t="s">
        <v>684</v>
      </c>
      <c r="H2" s="152" t="s">
        <v>900</v>
      </c>
      <c r="I2" s="219"/>
      <c r="J2" s="220"/>
      <c r="K2" s="220"/>
      <c r="L2" s="220"/>
      <c r="M2" s="220"/>
      <c r="N2" s="220"/>
      <c r="O2" s="220"/>
      <c r="P2" s="220"/>
    </row>
  </sheetData>
  <sheetProtection password="CEFE" sheet="1"/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698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4" t="s">
        <v>684</v>
      </c>
      <c r="S3" s="55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12" t="s">
        <v>637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4"/>
      <c r="M6" s="413" t="s">
        <v>626</v>
      </c>
      <c r="N6" s="413"/>
      <c r="O6" s="413"/>
      <c r="P6" s="413"/>
      <c r="Q6" s="30"/>
      <c r="R6" s="31" t="s">
        <v>628</v>
      </c>
      <c r="S6" s="29" t="s">
        <v>632</v>
      </c>
    </row>
    <row r="7" spans="1:19" ht="12.75">
      <c r="A7" s="422"/>
      <c r="B7" s="422"/>
      <c r="C7" s="422"/>
      <c r="D7" s="422"/>
      <c r="E7" s="422"/>
      <c r="F7" s="422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</row>
    <row r="8" spans="1:19" s="32" customFormat="1" ht="12.75" customHeight="1">
      <c r="A8" s="401" t="s">
        <v>763</v>
      </c>
      <c r="B8" s="402"/>
      <c r="C8" s="402"/>
      <c r="D8" s="402"/>
      <c r="E8" s="402"/>
      <c r="F8" s="403"/>
      <c r="G8" s="407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</row>
    <row r="9" spans="1:19" s="3" customFormat="1" ht="13.5" customHeight="1">
      <c r="A9" s="425" t="s">
        <v>1070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 t="s">
        <v>1071</v>
      </c>
      <c r="N9" s="425"/>
      <c r="O9" s="425"/>
      <c r="P9" s="425"/>
      <c r="Q9" s="425"/>
      <c r="R9" s="33">
        <v>41336</v>
      </c>
      <c r="S9" s="33">
        <v>41639</v>
      </c>
    </row>
    <row r="10" spans="1:19" s="3" customFormat="1" ht="11.2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</row>
    <row r="11" spans="1:19" s="32" customFormat="1" ht="12.75" customHeight="1">
      <c r="A11" s="401" t="s">
        <v>769</v>
      </c>
      <c r="B11" s="402"/>
      <c r="C11" s="402"/>
      <c r="D11" s="402"/>
      <c r="E11" s="402"/>
      <c r="F11" s="403"/>
      <c r="G11" s="407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</row>
    <row r="12" spans="1:19" s="3" customFormat="1" ht="13.5" customHeight="1">
      <c r="A12" s="425" t="s">
        <v>942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 t="s">
        <v>943</v>
      </c>
      <c r="N12" s="425"/>
      <c r="O12" s="425"/>
      <c r="P12" s="425"/>
      <c r="Q12" s="425"/>
      <c r="R12" s="33">
        <v>40909</v>
      </c>
      <c r="S12" s="33">
        <v>41639</v>
      </c>
    </row>
    <row r="13" spans="1:19" s="3" customFormat="1" ht="11.25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</row>
    <row r="14" spans="1:19" s="32" customFormat="1" ht="12.75" customHeight="1">
      <c r="A14" s="401" t="s">
        <v>770</v>
      </c>
      <c r="B14" s="402"/>
      <c r="C14" s="402"/>
      <c r="D14" s="402"/>
      <c r="E14" s="402"/>
      <c r="F14" s="403"/>
      <c r="G14" s="407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</row>
    <row r="15" spans="1:19" s="3" customFormat="1" ht="13.5" customHeight="1">
      <c r="A15" s="425" t="s">
        <v>983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 t="s">
        <v>984</v>
      </c>
      <c r="N15" s="425"/>
      <c r="O15" s="425"/>
      <c r="P15" s="425"/>
      <c r="Q15" s="425"/>
      <c r="R15" s="33">
        <v>40117</v>
      </c>
      <c r="S15" s="33">
        <v>41639</v>
      </c>
    </row>
    <row r="16" spans="1:19" s="3" customFormat="1" ht="11.25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</row>
    <row r="17" spans="1:19" s="32" customFormat="1" ht="12.75" customHeight="1">
      <c r="A17" s="401" t="s">
        <v>377</v>
      </c>
      <c r="B17" s="402"/>
      <c r="C17" s="402"/>
      <c r="D17" s="402"/>
      <c r="E17" s="402"/>
      <c r="F17" s="403"/>
      <c r="G17" s="407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</row>
    <row r="18" spans="1:19" s="3" customFormat="1" ht="13.5" customHeight="1">
      <c r="A18" s="425" t="s">
        <v>386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 t="s">
        <v>387</v>
      </c>
      <c r="N18" s="425"/>
      <c r="O18" s="425"/>
      <c r="P18" s="425"/>
      <c r="Q18" s="425"/>
      <c r="R18" s="33">
        <v>41349</v>
      </c>
      <c r="S18" s="33">
        <v>41639</v>
      </c>
    </row>
    <row r="19" spans="1:19" s="3" customFormat="1" ht="13.5" customHeight="1">
      <c r="A19" s="425" t="s">
        <v>903</v>
      </c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 t="s">
        <v>903</v>
      </c>
      <c r="N19" s="425"/>
      <c r="O19" s="425"/>
      <c r="P19" s="425"/>
      <c r="Q19" s="425"/>
      <c r="R19" s="33" t="s">
        <v>903</v>
      </c>
      <c r="S19" s="33" t="s">
        <v>903</v>
      </c>
    </row>
    <row r="20" spans="1:19" s="32" customFormat="1" ht="12.75" customHeight="1">
      <c r="A20" s="401" t="s">
        <v>987</v>
      </c>
      <c r="B20" s="402"/>
      <c r="C20" s="402"/>
      <c r="D20" s="402"/>
      <c r="E20" s="402"/>
      <c r="F20" s="403"/>
      <c r="G20" s="407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19" s="3" customFormat="1" ht="13.5" customHeight="1">
      <c r="A21" s="425" t="s">
        <v>997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 t="s">
        <v>998</v>
      </c>
      <c r="N21" s="425"/>
      <c r="O21" s="425"/>
      <c r="P21" s="425"/>
      <c r="Q21" s="425"/>
      <c r="R21" s="33">
        <v>41336</v>
      </c>
      <c r="S21" s="33">
        <v>41639</v>
      </c>
    </row>
    <row r="22" spans="1:19" s="3" customFormat="1" ht="11.25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</row>
    <row r="23" spans="1:19" s="32" customFormat="1" ht="12.75" customHeight="1">
      <c r="A23" s="401" t="s">
        <v>406</v>
      </c>
      <c r="B23" s="402"/>
      <c r="C23" s="402"/>
      <c r="D23" s="402"/>
      <c r="E23" s="402"/>
      <c r="F23" s="403"/>
      <c r="G23" s="407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</row>
    <row r="24" spans="1:19" s="3" customFormat="1" ht="13.5" customHeight="1">
      <c r="A24" s="425" t="s">
        <v>411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 t="s">
        <v>413</v>
      </c>
      <c r="N24" s="425"/>
      <c r="O24" s="425"/>
      <c r="P24" s="425"/>
      <c r="Q24" s="425"/>
      <c r="R24" s="33">
        <v>41214</v>
      </c>
      <c r="S24" s="33">
        <v>41639</v>
      </c>
    </row>
    <row r="25" spans="1:19" s="3" customFormat="1" ht="13.5" customHeight="1">
      <c r="A25" s="425" t="s">
        <v>412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 t="s">
        <v>414</v>
      </c>
      <c r="N25" s="425"/>
      <c r="O25" s="425"/>
      <c r="P25" s="425"/>
      <c r="Q25" s="425"/>
      <c r="R25" s="33">
        <v>41214</v>
      </c>
      <c r="S25" s="33">
        <v>41639</v>
      </c>
    </row>
    <row r="26" spans="1:19" s="3" customFormat="1" ht="11.25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</row>
    <row r="27" spans="1:19" s="32" customFormat="1" ht="12.75" customHeight="1">
      <c r="A27" s="401" t="s">
        <v>776</v>
      </c>
      <c r="B27" s="402"/>
      <c r="C27" s="402"/>
      <c r="D27" s="402"/>
      <c r="E27" s="402"/>
      <c r="F27" s="403"/>
      <c r="G27" s="407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</row>
    <row r="28" spans="1:19" s="3" customFormat="1" ht="13.5" customHeight="1">
      <c r="A28" s="425" t="s">
        <v>357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 t="s">
        <v>358</v>
      </c>
      <c r="N28" s="425"/>
      <c r="O28" s="425"/>
      <c r="P28" s="425"/>
      <c r="Q28" s="425"/>
      <c r="R28" s="33">
        <v>40909</v>
      </c>
      <c r="S28" s="33">
        <v>41639</v>
      </c>
    </row>
    <row r="29" spans="1:19" s="3" customFormat="1" ht="11.25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</row>
    <row r="30" spans="1:19" s="32" customFormat="1" ht="12.75" customHeight="1">
      <c r="A30" s="401" t="s">
        <v>780</v>
      </c>
      <c r="B30" s="402"/>
      <c r="C30" s="402"/>
      <c r="D30" s="402"/>
      <c r="E30" s="402"/>
      <c r="F30" s="403"/>
      <c r="G30" s="407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</row>
    <row r="31" spans="1:19" s="3" customFormat="1" ht="13.5" customHeight="1">
      <c r="A31" s="425" t="s">
        <v>432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 t="s">
        <v>433</v>
      </c>
      <c r="N31" s="425"/>
      <c r="O31" s="425"/>
      <c r="P31" s="425"/>
      <c r="Q31" s="425"/>
      <c r="R31" s="33">
        <v>40940</v>
      </c>
      <c r="S31" s="33">
        <v>41640</v>
      </c>
    </row>
    <row r="32" spans="1:19" s="3" customFormat="1" ht="11.25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</row>
  </sheetData>
  <sheetProtection password="CEFE" sheet="1"/>
  <mergeCells count="51">
    <mergeCell ref="A30:F30"/>
    <mergeCell ref="G30:S30"/>
    <mergeCell ref="A31:L31"/>
    <mergeCell ref="M31:Q31"/>
    <mergeCell ref="A1:S1"/>
    <mergeCell ref="A2:S2"/>
    <mergeCell ref="A3:D3"/>
    <mergeCell ref="A4:S5"/>
    <mergeCell ref="M6:P6"/>
    <mergeCell ref="A7:S7"/>
    <mergeCell ref="A26:S26"/>
    <mergeCell ref="A27:F27"/>
    <mergeCell ref="G27:S27"/>
    <mergeCell ref="M24:Q24"/>
    <mergeCell ref="A16:S16"/>
    <mergeCell ref="A17:F17"/>
    <mergeCell ref="G17:S17"/>
    <mergeCell ref="A20:F20"/>
    <mergeCell ref="A28:L28"/>
    <mergeCell ref="M28:Q28"/>
    <mergeCell ref="A29:S29"/>
    <mergeCell ref="M19:Q19"/>
    <mergeCell ref="A25:L25"/>
    <mergeCell ref="M25:Q25"/>
    <mergeCell ref="A22:S22"/>
    <mergeCell ref="A23:F23"/>
    <mergeCell ref="G23:S23"/>
    <mergeCell ref="A24:L24"/>
    <mergeCell ref="G20:S20"/>
    <mergeCell ref="A21:L21"/>
    <mergeCell ref="M21:Q21"/>
    <mergeCell ref="A18:L18"/>
    <mergeCell ref="M18:Q18"/>
    <mergeCell ref="A19:L19"/>
    <mergeCell ref="A32:S32"/>
    <mergeCell ref="E3:Q3"/>
    <mergeCell ref="A6:L6"/>
    <mergeCell ref="A8:F8"/>
    <mergeCell ref="G8:S8"/>
    <mergeCell ref="A9:L9"/>
    <mergeCell ref="M9:Q9"/>
    <mergeCell ref="A10:S10"/>
    <mergeCell ref="A12:L12"/>
    <mergeCell ref="M12:Q12"/>
    <mergeCell ref="A11:F11"/>
    <mergeCell ref="G11:S11"/>
    <mergeCell ref="M15:Q15"/>
    <mergeCell ref="A15:L15"/>
    <mergeCell ref="A13:S13"/>
    <mergeCell ref="A14:F14"/>
    <mergeCell ref="G14:S1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681</v>
      </c>
      <c r="B3" s="393"/>
      <c r="C3" s="393"/>
      <c r="D3" s="393"/>
      <c r="E3" s="394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4" t="s">
        <v>684</v>
      </c>
      <c r="S3" s="55" t="s">
        <v>900</v>
      </c>
    </row>
    <row r="4" spans="1:19" s="1" customFormat="1" ht="12.75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</row>
    <row r="5" spans="1:19" s="7" customFormat="1" ht="13.5" thickBo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</row>
    <row r="6" spans="1:19" ht="13.5" thickBot="1">
      <c r="A6" s="412" t="s">
        <v>636</v>
      </c>
      <c r="B6" s="413"/>
      <c r="C6" s="413"/>
      <c r="D6" s="413"/>
      <c r="E6" s="413"/>
      <c r="F6" s="413"/>
      <c r="G6" s="413"/>
      <c r="H6" s="412" t="s">
        <v>631</v>
      </c>
      <c r="I6" s="413"/>
      <c r="J6" s="413"/>
      <c r="K6" s="413"/>
      <c r="L6" s="413"/>
      <c r="M6" s="413"/>
      <c r="N6" s="413"/>
      <c r="O6" s="413"/>
      <c r="P6" s="413"/>
      <c r="Q6" s="414"/>
      <c r="R6" s="148" t="s">
        <v>857</v>
      </c>
      <c r="S6" s="29" t="s">
        <v>858</v>
      </c>
    </row>
    <row r="7" spans="1:19" s="41" customFormat="1" ht="14.25" customHeight="1">
      <c r="A7" s="428" t="s">
        <v>763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</row>
    <row r="8" spans="1:19" s="3" customFormat="1" ht="13.5" customHeight="1">
      <c r="A8" s="425" t="s">
        <v>1072</v>
      </c>
      <c r="B8" s="425"/>
      <c r="C8" s="425"/>
      <c r="D8" s="425"/>
      <c r="E8" s="425"/>
      <c r="F8" s="425"/>
      <c r="G8" s="425"/>
      <c r="H8" s="425" t="s">
        <v>1075</v>
      </c>
      <c r="I8" s="425"/>
      <c r="J8" s="425"/>
      <c r="K8" s="425"/>
      <c r="L8" s="425"/>
      <c r="M8" s="425"/>
      <c r="N8" s="425"/>
      <c r="O8" s="425"/>
      <c r="P8" s="425"/>
      <c r="Q8" s="425"/>
      <c r="R8" s="33" t="s">
        <v>1077</v>
      </c>
      <c r="S8" s="33">
        <v>41547</v>
      </c>
    </row>
    <row r="9" spans="1:19" s="3" customFormat="1" ht="13.5" customHeight="1">
      <c r="A9" s="425" t="s">
        <v>1073</v>
      </c>
      <c r="B9" s="425"/>
      <c r="C9" s="425"/>
      <c r="D9" s="425"/>
      <c r="E9" s="425"/>
      <c r="F9" s="425"/>
      <c r="G9" s="425"/>
      <c r="H9" s="425" t="s">
        <v>1075</v>
      </c>
      <c r="I9" s="425"/>
      <c r="J9" s="425"/>
      <c r="K9" s="425"/>
      <c r="L9" s="425"/>
      <c r="M9" s="425"/>
      <c r="N9" s="425"/>
      <c r="O9" s="425"/>
      <c r="P9" s="425"/>
      <c r="Q9" s="425"/>
      <c r="R9" s="33" t="s">
        <v>1077</v>
      </c>
      <c r="S9" s="33">
        <v>41547</v>
      </c>
    </row>
    <row r="10" spans="1:19" s="3" customFormat="1" ht="13.5" customHeight="1">
      <c r="A10" s="425" t="s">
        <v>1074</v>
      </c>
      <c r="B10" s="425"/>
      <c r="C10" s="425"/>
      <c r="D10" s="425"/>
      <c r="E10" s="425"/>
      <c r="F10" s="425"/>
      <c r="G10" s="425"/>
      <c r="H10" s="425" t="s">
        <v>1076</v>
      </c>
      <c r="I10" s="425"/>
      <c r="J10" s="425"/>
      <c r="K10" s="425"/>
      <c r="L10" s="425"/>
      <c r="M10" s="425"/>
      <c r="N10" s="425"/>
      <c r="O10" s="425"/>
      <c r="P10" s="425"/>
      <c r="Q10" s="425"/>
      <c r="R10" s="33" t="s">
        <v>1077</v>
      </c>
      <c r="S10" s="33" t="s">
        <v>903</v>
      </c>
    </row>
    <row r="11" spans="1:19" s="9" customFormat="1" ht="12.7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</row>
    <row r="12" spans="1:19" s="41" customFormat="1" ht="14.25" customHeight="1">
      <c r="A12" s="428" t="s">
        <v>769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</row>
    <row r="13" spans="1:19" s="3" customFormat="1" ht="13.5" customHeight="1">
      <c r="A13" s="425" t="s">
        <v>944</v>
      </c>
      <c r="B13" s="425"/>
      <c r="C13" s="425"/>
      <c r="D13" s="425"/>
      <c r="E13" s="425"/>
      <c r="F13" s="425"/>
      <c r="G13" s="425"/>
      <c r="H13" s="425" t="s">
        <v>947</v>
      </c>
      <c r="I13" s="425"/>
      <c r="J13" s="425"/>
      <c r="K13" s="425"/>
      <c r="L13" s="425"/>
      <c r="M13" s="425"/>
      <c r="N13" s="425"/>
      <c r="O13" s="425"/>
      <c r="P13" s="425"/>
      <c r="Q13" s="425"/>
      <c r="R13" s="33" t="s">
        <v>911</v>
      </c>
      <c r="S13" s="33">
        <v>41451</v>
      </c>
    </row>
    <row r="14" spans="1:19" s="3" customFormat="1" ht="13.5" customHeight="1">
      <c r="A14" s="425" t="s">
        <v>945</v>
      </c>
      <c r="B14" s="425"/>
      <c r="C14" s="425"/>
      <c r="D14" s="425"/>
      <c r="E14" s="425"/>
      <c r="F14" s="425"/>
      <c r="G14" s="425"/>
      <c r="H14" s="425" t="s">
        <v>947</v>
      </c>
      <c r="I14" s="425"/>
      <c r="J14" s="425"/>
      <c r="K14" s="425"/>
      <c r="L14" s="425"/>
      <c r="M14" s="425"/>
      <c r="N14" s="425"/>
      <c r="O14" s="425"/>
      <c r="P14" s="425"/>
      <c r="Q14" s="425"/>
      <c r="R14" s="33" t="s">
        <v>911</v>
      </c>
      <c r="S14" s="33">
        <v>41500</v>
      </c>
    </row>
    <row r="15" spans="1:19" s="3" customFormat="1" ht="13.5" customHeight="1">
      <c r="A15" s="425" t="s">
        <v>946</v>
      </c>
      <c r="B15" s="425"/>
      <c r="C15" s="425"/>
      <c r="D15" s="425"/>
      <c r="E15" s="425"/>
      <c r="F15" s="425"/>
      <c r="G15" s="425"/>
      <c r="H15" s="425" t="s">
        <v>948</v>
      </c>
      <c r="I15" s="425"/>
      <c r="J15" s="425"/>
      <c r="K15" s="425"/>
      <c r="L15" s="425"/>
      <c r="M15" s="425"/>
      <c r="N15" s="425"/>
      <c r="O15" s="425"/>
      <c r="P15" s="425"/>
      <c r="Q15" s="425"/>
      <c r="R15" s="33" t="s">
        <v>919</v>
      </c>
      <c r="S15" s="33">
        <v>41530</v>
      </c>
    </row>
    <row r="16" spans="1:19" s="9" customFormat="1" ht="12.75">
      <c r="A16" s="431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</row>
    <row r="17" spans="1:19" s="41" customFormat="1" ht="14.25" customHeight="1">
      <c r="A17" s="428" t="s">
        <v>1086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</row>
    <row r="18" spans="1:19" s="3" customFormat="1" ht="13.5" customHeight="1">
      <c r="A18" s="425" t="s">
        <v>1091</v>
      </c>
      <c r="B18" s="425"/>
      <c r="C18" s="425"/>
      <c r="D18" s="425"/>
      <c r="E18" s="425"/>
      <c r="F18" s="425"/>
      <c r="G18" s="425"/>
      <c r="H18" s="425" t="s">
        <v>903</v>
      </c>
      <c r="I18" s="425"/>
      <c r="J18" s="425"/>
      <c r="K18" s="425"/>
      <c r="L18" s="425"/>
      <c r="M18" s="425"/>
      <c r="N18" s="425"/>
      <c r="O18" s="425"/>
      <c r="P18" s="425"/>
      <c r="Q18" s="425"/>
      <c r="R18" s="33" t="s">
        <v>911</v>
      </c>
      <c r="S18" s="33">
        <v>41542</v>
      </c>
    </row>
    <row r="19" spans="1:19" s="9" customFormat="1" ht="12.75">
      <c r="A19" s="431"/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</row>
    <row r="20" spans="1:19" s="41" customFormat="1" ht="14.25" customHeight="1">
      <c r="A20" s="428" t="s">
        <v>771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</row>
    <row r="21" spans="1:19" s="3" customFormat="1" ht="13.5" customHeight="1">
      <c r="A21" s="425" t="s">
        <v>1105</v>
      </c>
      <c r="B21" s="425"/>
      <c r="C21" s="425"/>
      <c r="D21" s="425"/>
      <c r="E21" s="425"/>
      <c r="F21" s="425"/>
      <c r="G21" s="425"/>
      <c r="H21" s="425" t="s">
        <v>1107</v>
      </c>
      <c r="I21" s="425"/>
      <c r="J21" s="425"/>
      <c r="K21" s="425"/>
      <c r="L21" s="425"/>
      <c r="M21" s="425"/>
      <c r="N21" s="425"/>
      <c r="O21" s="425"/>
      <c r="P21" s="425"/>
      <c r="Q21" s="425"/>
      <c r="R21" s="33" t="s">
        <v>911</v>
      </c>
      <c r="S21" s="33">
        <v>41548</v>
      </c>
    </row>
    <row r="22" spans="1:19" s="3" customFormat="1" ht="13.5" customHeight="1">
      <c r="A22" s="425" t="s">
        <v>1106</v>
      </c>
      <c r="B22" s="425"/>
      <c r="C22" s="425"/>
      <c r="D22" s="425"/>
      <c r="E22" s="425"/>
      <c r="F22" s="425"/>
      <c r="G22" s="425"/>
      <c r="H22" s="425" t="s">
        <v>948</v>
      </c>
      <c r="I22" s="425"/>
      <c r="J22" s="425"/>
      <c r="K22" s="425"/>
      <c r="L22" s="425"/>
      <c r="M22" s="425"/>
      <c r="N22" s="425"/>
      <c r="O22" s="425"/>
      <c r="P22" s="425"/>
      <c r="Q22" s="425"/>
      <c r="R22" s="33" t="s">
        <v>1108</v>
      </c>
      <c r="S22" s="33">
        <v>41544</v>
      </c>
    </row>
    <row r="23" spans="1:19" s="9" customFormat="1" ht="12.75">
      <c r="A23" s="431"/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</row>
    <row r="24" spans="1:19" s="41" customFormat="1" ht="14.25" customHeight="1">
      <c r="A24" s="428" t="s">
        <v>135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</row>
    <row r="25" spans="1:19" s="3" customFormat="1" ht="13.5" customHeight="1">
      <c r="A25" s="425" t="s">
        <v>141</v>
      </c>
      <c r="B25" s="425"/>
      <c r="C25" s="425"/>
      <c r="D25" s="425"/>
      <c r="E25" s="425"/>
      <c r="F25" s="425"/>
      <c r="G25" s="425"/>
      <c r="H25" s="425" t="s">
        <v>1075</v>
      </c>
      <c r="I25" s="425"/>
      <c r="J25" s="425"/>
      <c r="K25" s="425"/>
      <c r="L25" s="425"/>
      <c r="M25" s="425"/>
      <c r="N25" s="425"/>
      <c r="O25" s="425"/>
      <c r="P25" s="425"/>
      <c r="Q25" s="425"/>
      <c r="R25" s="33" t="s">
        <v>142</v>
      </c>
      <c r="S25" s="33">
        <v>41547</v>
      </c>
    </row>
    <row r="26" spans="1:19" s="9" customFormat="1" ht="12.75">
      <c r="A26" s="431"/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</row>
    <row r="27" spans="1:19" s="41" customFormat="1" ht="14.25" customHeight="1">
      <c r="A27" s="428" t="s">
        <v>377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</row>
    <row r="28" spans="1:19" s="3" customFormat="1" ht="13.5" customHeight="1">
      <c r="A28" s="425" t="s">
        <v>388</v>
      </c>
      <c r="B28" s="425"/>
      <c r="C28" s="425"/>
      <c r="D28" s="425"/>
      <c r="E28" s="425"/>
      <c r="F28" s="425"/>
      <c r="G28" s="425"/>
      <c r="H28" s="425" t="s">
        <v>947</v>
      </c>
      <c r="I28" s="425"/>
      <c r="J28" s="425"/>
      <c r="K28" s="425"/>
      <c r="L28" s="425"/>
      <c r="M28" s="425"/>
      <c r="N28" s="425"/>
      <c r="O28" s="425"/>
      <c r="P28" s="425"/>
      <c r="Q28" s="425"/>
      <c r="R28" s="33" t="s">
        <v>911</v>
      </c>
      <c r="S28" s="33">
        <v>41484</v>
      </c>
    </row>
    <row r="29" spans="1:19" s="3" customFormat="1" ht="13.5" customHeight="1">
      <c r="A29" s="425" t="s">
        <v>389</v>
      </c>
      <c r="B29" s="425"/>
      <c r="C29" s="425"/>
      <c r="D29" s="425"/>
      <c r="E29" s="425"/>
      <c r="F29" s="425"/>
      <c r="G29" s="425"/>
      <c r="H29" s="425" t="s">
        <v>1107</v>
      </c>
      <c r="I29" s="425"/>
      <c r="J29" s="425"/>
      <c r="K29" s="425"/>
      <c r="L29" s="425"/>
      <c r="M29" s="425"/>
      <c r="N29" s="425"/>
      <c r="O29" s="425"/>
      <c r="P29" s="425"/>
      <c r="Q29" s="425"/>
      <c r="R29" s="33" t="s">
        <v>28</v>
      </c>
      <c r="S29" s="33">
        <v>41515</v>
      </c>
    </row>
    <row r="30" spans="1:19" s="3" customFormat="1" ht="13.5" customHeight="1">
      <c r="A30" s="425" t="s">
        <v>390</v>
      </c>
      <c r="B30" s="425"/>
      <c r="C30" s="425"/>
      <c r="D30" s="425"/>
      <c r="E30" s="425"/>
      <c r="F30" s="425"/>
      <c r="G30" s="425"/>
      <c r="H30" s="425" t="s">
        <v>903</v>
      </c>
      <c r="I30" s="425"/>
      <c r="J30" s="425"/>
      <c r="K30" s="425"/>
      <c r="L30" s="425"/>
      <c r="M30" s="425"/>
      <c r="N30" s="425"/>
      <c r="O30" s="425"/>
      <c r="P30" s="425"/>
      <c r="Q30" s="425"/>
      <c r="R30" s="33" t="s">
        <v>28</v>
      </c>
      <c r="S30" s="33">
        <v>41518</v>
      </c>
    </row>
    <row r="31" spans="1:19" s="9" customFormat="1" ht="12.75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</row>
    <row r="32" spans="1:19" s="41" customFormat="1" ht="14.25" customHeight="1">
      <c r="A32" s="428" t="s">
        <v>987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</row>
    <row r="33" spans="1:19" s="3" customFormat="1" ht="13.5" customHeight="1">
      <c r="A33" s="425" t="s">
        <v>999</v>
      </c>
      <c r="B33" s="425"/>
      <c r="C33" s="425"/>
      <c r="D33" s="425"/>
      <c r="E33" s="425"/>
      <c r="F33" s="425"/>
      <c r="G33" s="425"/>
      <c r="H33" s="425" t="s">
        <v>1000</v>
      </c>
      <c r="I33" s="425"/>
      <c r="J33" s="425"/>
      <c r="K33" s="425"/>
      <c r="L33" s="425"/>
      <c r="M33" s="425"/>
      <c r="N33" s="425"/>
      <c r="O33" s="425"/>
      <c r="P33" s="425"/>
      <c r="Q33" s="425"/>
      <c r="R33" s="33" t="s">
        <v>991</v>
      </c>
      <c r="S33" s="33">
        <v>41501</v>
      </c>
    </row>
    <row r="34" spans="1:19" s="9" customFormat="1" ht="12.75">
      <c r="A34" s="431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</row>
    <row r="35" spans="1:19" s="41" customFormat="1" ht="14.25" customHeight="1">
      <c r="A35" s="428" t="s">
        <v>775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</row>
    <row r="36" spans="1:19" s="3" customFormat="1" ht="13.5" customHeight="1">
      <c r="A36" s="425" t="s">
        <v>157</v>
      </c>
      <c r="B36" s="425"/>
      <c r="C36" s="425"/>
      <c r="D36" s="425"/>
      <c r="E36" s="425"/>
      <c r="F36" s="425"/>
      <c r="G36" s="425"/>
      <c r="H36" s="425" t="s">
        <v>1075</v>
      </c>
      <c r="I36" s="425"/>
      <c r="J36" s="425"/>
      <c r="K36" s="425"/>
      <c r="L36" s="425"/>
      <c r="M36" s="425"/>
      <c r="N36" s="425"/>
      <c r="O36" s="425"/>
      <c r="P36" s="425"/>
      <c r="Q36" s="425"/>
      <c r="R36" s="33" t="s">
        <v>911</v>
      </c>
      <c r="S36" s="33">
        <v>41542</v>
      </c>
    </row>
    <row r="37" spans="1:19" s="9" customFormat="1" ht="12.75">
      <c r="A37" s="431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</row>
    <row r="38" spans="1:19" s="41" customFormat="1" ht="14.25" customHeight="1">
      <c r="A38" s="428" t="s">
        <v>313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</row>
    <row r="39" spans="1:19" s="3" customFormat="1" ht="13.5" customHeight="1">
      <c r="A39" s="425" t="s">
        <v>336</v>
      </c>
      <c r="B39" s="425"/>
      <c r="C39" s="425"/>
      <c r="D39" s="425"/>
      <c r="E39" s="425"/>
      <c r="F39" s="425"/>
      <c r="G39" s="425"/>
      <c r="H39" s="425" t="s">
        <v>1075</v>
      </c>
      <c r="I39" s="425"/>
      <c r="J39" s="425"/>
      <c r="K39" s="425"/>
      <c r="L39" s="425"/>
      <c r="M39" s="425"/>
      <c r="N39" s="425"/>
      <c r="O39" s="425"/>
      <c r="P39" s="425"/>
      <c r="Q39" s="425"/>
      <c r="R39" s="33" t="s">
        <v>337</v>
      </c>
      <c r="S39" s="33" t="s">
        <v>338</v>
      </c>
    </row>
    <row r="40" spans="1:19" s="9" customFormat="1" ht="12.75">
      <c r="A40" s="431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</row>
    <row r="41" spans="1:19" s="41" customFormat="1" ht="14.25" customHeight="1">
      <c r="A41" s="428" t="s">
        <v>406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</row>
    <row r="42" spans="1:19" s="3" customFormat="1" ht="13.5" customHeight="1">
      <c r="A42" s="425" t="s">
        <v>415</v>
      </c>
      <c r="B42" s="425"/>
      <c r="C42" s="425"/>
      <c r="D42" s="425"/>
      <c r="E42" s="425"/>
      <c r="F42" s="425"/>
      <c r="G42" s="425"/>
      <c r="H42" s="425" t="s">
        <v>947</v>
      </c>
      <c r="I42" s="425"/>
      <c r="J42" s="425"/>
      <c r="K42" s="425"/>
      <c r="L42" s="425"/>
      <c r="M42" s="425"/>
      <c r="N42" s="425"/>
      <c r="O42" s="425"/>
      <c r="P42" s="425"/>
      <c r="Q42" s="425"/>
      <c r="R42" s="33" t="s">
        <v>911</v>
      </c>
      <c r="S42" s="33">
        <v>41499</v>
      </c>
    </row>
    <row r="43" spans="1:19" s="3" customFormat="1" ht="13.5" customHeight="1">
      <c r="A43" s="425" t="s">
        <v>416</v>
      </c>
      <c r="B43" s="425"/>
      <c r="C43" s="425"/>
      <c r="D43" s="425"/>
      <c r="E43" s="425"/>
      <c r="F43" s="425"/>
      <c r="G43" s="425"/>
      <c r="H43" s="425" t="s">
        <v>947</v>
      </c>
      <c r="I43" s="425"/>
      <c r="J43" s="425"/>
      <c r="K43" s="425"/>
      <c r="L43" s="425"/>
      <c r="M43" s="425"/>
      <c r="N43" s="425"/>
      <c r="O43" s="425"/>
      <c r="P43" s="425"/>
      <c r="Q43" s="425"/>
      <c r="R43" s="33" t="s">
        <v>911</v>
      </c>
      <c r="S43" s="33">
        <v>41500</v>
      </c>
    </row>
    <row r="44" spans="1:19" s="9" customFormat="1" ht="12.75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</row>
    <row r="45" spans="1:19" s="41" customFormat="1" ht="14.25" customHeight="1">
      <c r="A45" s="428" t="s">
        <v>776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</row>
    <row r="46" spans="1:19" s="3" customFormat="1" ht="13.5" customHeight="1">
      <c r="A46" s="425" t="s">
        <v>359</v>
      </c>
      <c r="B46" s="425"/>
      <c r="C46" s="425"/>
      <c r="D46" s="425"/>
      <c r="E46" s="425"/>
      <c r="F46" s="425"/>
      <c r="G46" s="425"/>
      <c r="H46" s="425" t="s">
        <v>947</v>
      </c>
      <c r="I46" s="425"/>
      <c r="J46" s="425"/>
      <c r="K46" s="425"/>
      <c r="L46" s="425"/>
      <c r="M46" s="425"/>
      <c r="N46" s="425"/>
      <c r="O46" s="425"/>
      <c r="P46" s="425"/>
      <c r="Q46" s="425"/>
      <c r="R46" s="33" t="s">
        <v>911</v>
      </c>
      <c r="S46" s="33">
        <v>41500</v>
      </c>
    </row>
    <row r="47" spans="1:19" s="3" customFormat="1" ht="13.5" customHeight="1">
      <c r="A47" s="425" t="s">
        <v>360</v>
      </c>
      <c r="B47" s="425"/>
      <c r="C47" s="425"/>
      <c r="D47" s="425"/>
      <c r="E47" s="425"/>
      <c r="F47" s="425"/>
      <c r="G47" s="425"/>
      <c r="H47" s="425" t="s">
        <v>947</v>
      </c>
      <c r="I47" s="425"/>
      <c r="J47" s="425"/>
      <c r="K47" s="425"/>
      <c r="L47" s="425"/>
      <c r="M47" s="425"/>
      <c r="N47" s="425"/>
      <c r="O47" s="425"/>
      <c r="P47" s="425"/>
      <c r="Q47" s="425"/>
      <c r="R47" s="33" t="s">
        <v>919</v>
      </c>
      <c r="S47" s="33">
        <v>41488</v>
      </c>
    </row>
    <row r="48" spans="1:19" s="3" customFormat="1" ht="13.5" customHeight="1">
      <c r="A48" s="425" t="s">
        <v>361</v>
      </c>
      <c r="B48" s="425"/>
      <c r="C48" s="425"/>
      <c r="D48" s="425"/>
      <c r="E48" s="425"/>
      <c r="F48" s="425"/>
      <c r="G48" s="425"/>
      <c r="H48" s="425" t="s">
        <v>947</v>
      </c>
      <c r="I48" s="425"/>
      <c r="J48" s="425"/>
      <c r="K48" s="425"/>
      <c r="L48" s="425"/>
      <c r="M48" s="425"/>
      <c r="N48" s="425"/>
      <c r="O48" s="425"/>
      <c r="P48" s="425"/>
      <c r="Q48" s="425"/>
      <c r="R48" s="33" t="s">
        <v>919</v>
      </c>
      <c r="S48" s="33">
        <v>41488</v>
      </c>
    </row>
    <row r="49" spans="1:19" s="9" customFormat="1" ht="12.75">
      <c r="A49" s="431"/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</row>
    <row r="50" spans="1:19" s="41" customFormat="1" ht="14.25" customHeight="1">
      <c r="A50" s="428" t="s">
        <v>215</v>
      </c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</row>
    <row r="51" spans="1:19" s="3" customFormat="1" ht="13.5" customHeight="1">
      <c r="A51" s="425" t="s">
        <v>218</v>
      </c>
      <c r="B51" s="425"/>
      <c r="C51" s="425"/>
      <c r="D51" s="425"/>
      <c r="E51" s="425"/>
      <c r="F51" s="425"/>
      <c r="G51" s="425"/>
      <c r="H51" s="425" t="s">
        <v>1075</v>
      </c>
      <c r="I51" s="425"/>
      <c r="J51" s="425"/>
      <c r="K51" s="425"/>
      <c r="L51" s="425"/>
      <c r="M51" s="425"/>
      <c r="N51" s="425"/>
      <c r="O51" s="425"/>
      <c r="P51" s="425"/>
      <c r="Q51" s="425"/>
      <c r="R51" s="33" t="s">
        <v>219</v>
      </c>
      <c r="S51" s="33">
        <v>41520</v>
      </c>
    </row>
    <row r="52" spans="1:19" s="9" customFormat="1" ht="12.75">
      <c r="A52" s="431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</row>
    <row r="53" spans="1:19" s="41" customFormat="1" ht="14.25" customHeight="1">
      <c r="A53" s="428" t="s">
        <v>225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</row>
    <row r="54" spans="1:19" s="3" customFormat="1" ht="13.5" customHeight="1">
      <c r="A54" s="425" t="s">
        <v>237</v>
      </c>
      <c r="B54" s="425"/>
      <c r="C54" s="425"/>
      <c r="D54" s="425"/>
      <c r="E54" s="425"/>
      <c r="F54" s="425"/>
      <c r="G54" s="425"/>
      <c r="H54" s="425" t="s">
        <v>1075</v>
      </c>
      <c r="I54" s="425"/>
      <c r="J54" s="425"/>
      <c r="K54" s="425"/>
      <c r="L54" s="425"/>
      <c r="M54" s="425"/>
      <c r="N54" s="425"/>
      <c r="O54" s="425"/>
      <c r="P54" s="425"/>
      <c r="Q54" s="425"/>
      <c r="R54" s="33" t="s">
        <v>241</v>
      </c>
      <c r="S54" s="33">
        <v>41542</v>
      </c>
    </row>
    <row r="55" spans="1:19" s="3" customFormat="1" ht="13.5" customHeight="1">
      <c r="A55" s="425" t="s">
        <v>238</v>
      </c>
      <c r="B55" s="425"/>
      <c r="C55" s="425"/>
      <c r="D55" s="425"/>
      <c r="E55" s="425"/>
      <c r="F55" s="425"/>
      <c r="G55" s="425"/>
      <c r="H55" s="425" t="s">
        <v>1075</v>
      </c>
      <c r="I55" s="425"/>
      <c r="J55" s="425"/>
      <c r="K55" s="425"/>
      <c r="L55" s="425"/>
      <c r="M55" s="425"/>
      <c r="N55" s="425"/>
      <c r="O55" s="425"/>
      <c r="P55" s="425"/>
      <c r="Q55" s="425"/>
      <c r="R55" s="33" t="s">
        <v>241</v>
      </c>
      <c r="S55" s="33">
        <v>41542</v>
      </c>
    </row>
    <row r="56" spans="1:19" s="3" customFormat="1" ht="13.5" customHeight="1">
      <c r="A56" s="425" t="s">
        <v>239</v>
      </c>
      <c r="B56" s="425"/>
      <c r="C56" s="425"/>
      <c r="D56" s="425"/>
      <c r="E56" s="425"/>
      <c r="F56" s="425"/>
      <c r="G56" s="425"/>
      <c r="H56" s="425" t="s">
        <v>1075</v>
      </c>
      <c r="I56" s="425"/>
      <c r="J56" s="425"/>
      <c r="K56" s="425"/>
      <c r="L56" s="425"/>
      <c r="M56" s="425"/>
      <c r="N56" s="425"/>
      <c r="O56" s="425"/>
      <c r="P56" s="425"/>
      <c r="Q56" s="425"/>
      <c r="R56" s="33" t="s">
        <v>242</v>
      </c>
      <c r="S56" s="33">
        <v>41387</v>
      </c>
    </row>
    <row r="57" spans="1:19" s="3" customFormat="1" ht="13.5" customHeight="1">
      <c r="A57" s="425" t="s">
        <v>240</v>
      </c>
      <c r="B57" s="425"/>
      <c r="C57" s="425"/>
      <c r="D57" s="425"/>
      <c r="E57" s="425"/>
      <c r="F57" s="425"/>
      <c r="G57" s="425"/>
      <c r="H57" s="425" t="s">
        <v>1075</v>
      </c>
      <c r="I57" s="425"/>
      <c r="J57" s="425"/>
      <c r="K57" s="425"/>
      <c r="L57" s="425"/>
      <c r="M57" s="425"/>
      <c r="N57" s="425"/>
      <c r="O57" s="425"/>
      <c r="P57" s="425"/>
      <c r="Q57" s="425"/>
      <c r="R57" s="33" t="s">
        <v>242</v>
      </c>
      <c r="S57" s="33">
        <v>41387</v>
      </c>
    </row>
    <row r="58" spans="1:19" s="9" customFormat="1" ht="12.75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</row>
    <row r="59" spans="1:19" s="41" customFormat="1" ht="14.25" customHeight="1">
      <c r="A59" s="428" t="s">
        <v>780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</row>
    <row r="60" spans="1:19" s="3" customFormat="1" ht="13.5" customHeight="1">
      <c r="A60" s="425" t="s">
        <v>434</v>
      </c>
      <c r="B60" s="425"/>
      <c r="C60" s="425"/>
      <c r="D60" s="425"/>
      <c r="E60" s="425"/>
      <c r="F60" s="425"/>
      <c r="G60" s="425"/>
      <c r="H60" s="425" t="s">
        <v>948</v>
      </c>
      <c r="I60" s="425"/>
      <c r="J60" s="425"/>
      <c r="K60" s="425"/>
      <c r="L60" s="425"/>
      <c r="M60" s="425"/>
      <c r="N60" s="425"/>
      <c r="O60" s="425"/>
      <c r="P60" s="425"/>
      <c r="Q60" s="425"/>
      <c r="R60" s="33" t="s">
        <v>229</v>
      </c>
      <c r="S60" s="33">
        <v>41456</v>
      </c>
    </row>
    <row r="61" spans="1:19" s="3" customFormat="1" ht="13.5" customHeight="1">
      <c r="A61" s="425" t="s">
        <v>435</v>
      </c>
      <c r="B61" s="425"/>
      <c r="C61" s="425"/>
      <c r="D61" s="425"/>
      <c r="E61" s="425"/>
      <c r="F61" s="425"/>
      <c r="G61" s="425"/>
      <c r="H61" s="425" t="s">
        <v>1107</v>
      </c>
      <c r="I61" s="425"/>
      <c r="J61" s="425"/>
      <c r="K61" s="425"/>
      <c r="L61" s="425"/>
      <c r="M61" s="425"/>
      <c r="N61" s="425"/>
      <c r="O61" s="425"/>
      <c r="P61" s="425"/>
      <c r="Q61" s="425"/>
      <c r="R61" s="33" t="s">
        <v>28</v>
      </c>
      <c r="S61" s="33" t="s">
        <v>903</v>
      </c>
    </row>
    <row r="62" spans="1:19" s="3" customFormat="1" ht="13.5" customHeight="1">
      <c r="A62" s="425" t="s">
        <v>436</v>
      </c>
      <c r="B62" s="425"/>
      <c r="C62" s="425"/>
      <c r="D62" s="425"/>
      <c r="E62" s="425"/>
      <c r="F62" s="425"/>
      <c r="G62" s="425"/>
      <c r="H62" s="425" t="s">
        <v>1107</v>
      </c>
      <c r="I62" s="425"/>
      <c r="J62" s="425"/>
      <c r="K62" s="425"/>
      <c r="L62" s="425"/>
      <c r="M62" s="425"/>
      <c r="N62" s="425"/>
      <c r="O62" s="425"/>
      <c r="P62" s="425"/>
      <c r="Q62" s="425"/>
      <c r="R62" s="33" t="s">
        <v>28</v>
      </c>
      <c r="S62" s="33" t="s">
        <v>903</v>
      </c>
    </row>
    <row r="63" spans="1:19" s="3" customFormat="1" ht="13.5" customHeight="1">
      <c r="A63" s="425" t="s">
        <v>437</v>
      </c>
      <c r="B63" s="425"/>
      <c r="C63" s="425"/>
      <c r="D63" s="425"/>
      <c r="E63" s="425"/>
      <c r="F63" s="425"/>
      <c r="G63" s="425"/>
      <c r="H63" s="425" t="s">
        <v>1107</v>
      </c>
      <c r="I63" s="425"/>
      <c r="J63" s="425"/>
      <c r="K63" s="425"/>
      <c r="L63" s="425"/>
      <c r="M63" s="425"/>
      <c r="N63" s="425"/>
      <c r="O63" s="425"/>
      <c r="P63" s="425"/>
      <c r="Q63" s="425"/>
      <c r="R63" s="33" t="s">
        <v>28</v>
      </c>
      <c r="S63" s="33" t="s">
        <v>903</v>
      </c>
    </row>
    <row r="64" spans="1:19" s="3" customFormat="1" ht="13.5" customHeight="1">
      <c r="A64" s="425" t="s">
        <v>438</v>
      </c>
      <c r="B64" s="425"/>
      <c r="C64" s="425"/>
      <c r="D64" s="425"/>
      <c r="E64" s="425"/>
      <c r="F64" s="425"/>
      <c r="G64" s="425"/>
      <c r="H64" s="425" t="s">
        <v>1107</v>
      </c>
      <c r="I64" s="425"/>
      <c r="J64" s="425"/>
      <c r="K64" s="425"/>
      <c r="L64" s="425"/>
      <c r="M64" s="425"/>
      <c r="N64" s="425"/>
      <c r="O64" s="425"/>
      <c r="P64" s="425"/>
      <c r="Q64" s="425"/>
      <c r="R64" s="33" t="s">
        <v>28</v>
      </c>
      <c r="S64" s="33" t="s">
        <v>903</v>
      </c>
    </row>
    <row r="65" spans="1:19" s="3" customFormat="1" ht="13.5" customHeight="1">
      <c r="A65" s="425" t="s">
        <v>439</v>
      </c>
      <c r="B65" s="425"/>
      <c r="C65" s="425"/>
      <c r="D65" s="425"/>
      <c r="E65" s="425"/>
      <c r="F65" s="425"/>
      <c r="G65" s="425"/>
      <c r="H65" s="425" t="s">
        <v>1000</v>
      </c>
      <c r="I65" s="425"/>
      <c r="J65" s="425"/>
      <c r="K65" s="425"/>
      <c r="L65" s="425"/>
      <c r="M65" s="425"/>
      <c r="N65" s="425"/>
      <c r="O65" s="425"/>
      <c r="P65" s="425"/>
      <c r="Q65" s="425"/>
      <c r="R65" s="33" t="s">
        <v>131</v>
      </c>
      <c r="S65" s="33" t="s">
        <v>903</v>
      </c>
    </row>
    <row r="66" spans="1:19" s="9" customFormat="1" ht="12.75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</row>
    <row r="67" spans="1:19" s="41" customFormat="1" ht="14.25" customHeight="1">
      <c r="A67" s="428" t="s">
        <v>785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</row>
    <row r="68" spans="1:19" s="3" customFormat="1" ht="13.5" customHeight="1">
      <c r="A68" s="425" t="s">
        <v>274</v>
      </c>
      <c r="B68" s="425"/>
      <c r="C68" s="425"/>
      <c r="D68" s="425"/>
      <c r="E68" s="425"/>
      <c r="F68" s="425"/>
      <c r="G68" s="425"/>
      <c r="H68" s="425" t="s">
        <v>947</v>
      </c>
      <c r="I68" s="425"/>
      <c r="J68" s="425"/>
      <c r="K68" s="425"/>
      <c r="L68" s="425"/>
      <c r="M68" s="425"/>
      <c r="N68" s="425"/>
      <c r="O68" s="425"/>
      <c r="P68" s="425"/>
      <c r="Q68" s="425"/>
      <c r="R68" s="33" t="s">
        <v>911</v>
      </c>
      <c r="S68" s="33">
        <v>41453</v>
      </c>
    </row>
    <row r="69" spans="1:19" s="3" customFormat="1" ht="13.5" customHeight="1">
      <c r="A69" s="425" t="s">
        <v>275</v>
      </c>
      <c r="B69" s="425"/>
      <c r="C69" s="425"/>
      <c r="D69" s="425"/>
      <c r="E69" s="425"/>
      <c r="F69" s="425"/>
      <c r="G69" s="425"/>
      <c r="H69" s="425" t="s">
        <v>947</v>
      </c>
      <c r="I69" s="425"/>
      <c r="J69" s="425"/>
      <c r="K69" s="425"/>
      <c r="L69" s="425"/>
      <c r="M69" s="425"/>
      <c r="N69" s="425"/>
      <c r="O69" s="425"/>
      <c r="P69" s="425"/>
      <c r="Q69" s="425"/>
      <c r="R69" s="33" t="s">
        <v>911</v>
      </c>
      <c r="S69" s="33">
        <v>41471</v>
      </c>
    </row>
    <row r="70" spans="1:19" s="3" customFormat="1" ht="13.5" customHeight="1">
      <c r="A70" s="425" t="s">
        <v>276</v>
      </c>
      <c r="B70" s="425"/>
      <c r="C70" s="425"/>
      <c r="D70" s="425"/>
      <c r="E70" s="425"/>
      <c r="F70" s="425"/>
      <c r="G70" s="425"/>
      <c r="H70" s="425" t="s">
        <v>947</v>
      </c>
      <c r="I70" s="425"/>
      <c r="J70" s="425"/>
      <c r="K70" s="425"/>
      <c r="L70" s="425"/>
      <c r="M70" s="425"/>
      <c r="N70" s="425"/>
      <c r="O70" s="425"/>
      <c r="P70" s="425"/>
      <c r="Q70" s="425"/>
      <c r="R70" s="33" t="s">
        <v>911</v>
      </c>
      <c r="S70" s="33">
        <v>41499</v>
      </c>
    </row>
    <row r="71" spans="1:19" s="3" customFormat="1" ht="13.5" customHeight="1">
      <c r="A71" s="425" t="s">
        <v>277</v>
      </c>
      <c r="B71" s="425"/>
      <c r="C71" s="425"/>
      <c r="D71" s="425"/>
      <c r="E71" s="425"/>
      <c r="F71" s="425"/>
      <c r="G71" s="425"/>
      <c r="H71" s="425" t="s">
        <v>1075</v>
      </c>
      <c r="I71" s="425"/>
      <c r="J71" s="425"/>
      <c r="K71" s="425"/>
      <c r="L71" s="425"/>
      <c r="M71" s="425"/>
      <c r="N71" s="425"/>
      <c r="O71" s="425"/>
      <c r="P71" s="425"/>
      <c r="Q71" s="425"/>
      <c r="R71" s="33" t="s">
        <v>911</v>
      </c>
      <c r="S71" s="33">
        <v>41542</v>
      </c>
    </row>
    <row r="72" spans="1:19" s="3" customFormat="1" ht="13.5" customHeight="1">
      <c r="A72" s="425" t="s">
        <v>1073</v>
      </c>
      <c r="B72" s="425"/>
      <c r="C72" s="425"/>
      <c r="D72" s="425"/>
      <c r="E72" s="425"/>
      <c r="F72" s="425"/>
      <c r="G72" s="425"/>
      <c r="H72" s="425" t="s">
        <v>1075</v>
      </c>
      <c r="I72" s="425"/>
      <c r="J72" s="425"/>
      <c r="K72" s="425"/>
      <c r="L72" s="425"/>
      <c r="M72" s="425"/>
      <c r="N72" s="425"/>
      <c r="O72" s="425"/>
      <c r="P72" s="425"/>
      <c r="Q72" s="425"/>
      <c r="R72" s="33" t="s">
        <v>903</v>
      </c>
      <c r="S72" s="33">
        <v>41547</v>
      </c>
    </row>
    <row r="73" spans="1:19" s="3" customFormat="1" ht="13.5" customHeight="1">
      <c r="A73" s="425" t="s">
        <v>278</v>
      </c>
      <c r="B73" s="425"/>
      <c r="C73" s="425"/>
      <c r="D73" s="425"/>
      <c r="E73" s="425"/>
      <c r="F73" s="425"/>
      <c r="G73" s="425"/>
      <c r="H73" s="425" t="s">
        <v>1075</v>
      </c>
      <c r="I73" s="425"/>
      <c r="J73" s="425"/>
      <c r="K73" s="425"/>
      <c r="L73" s="425"/>
      <c r="M73" s="425"/>
      <c r="N73" s="425"/>
      <c r="O73" s="425"/>
      <c r="P73" s="425"/>
      <c r="Q73" s="425"/>
      <c r="R73" s="33" t="s">
        <v>903</v>
      </c>
      <c r="S73" s="33">
        <v>41542</v>
      </c>
    </row>
  </sheetData>
  <sheetProtection password="CEFE" sheet="1"/>
  <mergeCells count="112">
    <mergeCell ref="A66:S66"/>
    <mergeCell ref="A72:G72"/>
    <mergeCell ref="H72:Q72"/>
    <mergeCell ref="A73:G73"/>
    <mergeCell ref="H73:Q73"/>
    <mergeCell ref="A57:G57"/>
    <mergeCell ref="H57:Q57"/>
    <mergeCell ref="A54:G54"/>
    <mergeCell ref="H54:Q54"/>
    <mergeCell ref="A55:G55"/>
    <mergeCell ref="H55:Q55"/>
    <mergeCell ref="A56:G56"/>
    <mergeCell ref="H56:Q56"/>
    <mergeCell ref="A58:S58"/>
    <mergeCell ref="A64:G64"/>
    <mergeCell ref="H64:Q64"/>
    <mergeCell ref="A65:G65"/>
    <mergeCell ref="H65:Q65"/>
    <mergeCell ref="A62:G62"/>
    <mergeCell ref="H62:Q62"/>
    <mergeCell ref="A52:S52"/>
    <mergeCell ref="A53:S53"/>
    <mergeCell ref="A43:G43"/>
    <mergeCell ref="H43:Q43"/>
    <mergeCell ref="A49:S49"/>
    <mergeCell ref="A50:S50"/>
    <mergeCell ref="A51:G51"/>
    <mergeCell ref="H51:Q51"/>
    <mergeCell ref="A45:S45"/>
    <mergeCell ref="H48:Q48"/>
    <mergeCell ref="A40:S40"/>
    <mergeCell ref="A41:S41"/>
    <mergeCell ref="H47:Q47"/>
    <mergeCell ref="A48:G48"/>
    <mergeCell ref="A46:G46"/>
    <mergeCell ref="H46:Q46"/>
    <mergeCell ref="A47:G47"/>
    <mergeCell ref="A44:S44"/>
    <mergeCell ref="A42:G42"/>
    <mergeCell ref="H42:Q42"/>
    <mergeCell ref="A31:S31"/>
    <mergeCell ref="A32:S32"/>
    <mergeCell ref="A34:S34"/>
    <mergeCell ref="A39:G39"/>
    <mergeCell ref="H39:Q39"/>
    <mergeCell ref="A37:S37"/>
    <mergeCell ref="A38:S38"/>
    <mergeCell ref="A35:S35"/>
    <mergeCell ref="A36:G36"/>
    <mergeCell ref="H36:Q36"/>
    <mergeCell ref="A33:G33"/>
    <mergeCell ref="H33:Q33"/>
    <mergeCell ref="A26:S26"/>
    <mergeCell ref="A27:S27"/>
    <mergeCell ref="A28:G28"/>
    <mergeCell ref="H28:Q28"/>
    <mergeCell ref="A29:G29"/>
    <mergeCell ref="H29:Q29"/>
    <mergeCell ref="A30:G30"/>
    <mergeCell ref="H30:Q30"/>
    <mergeCell ref="H21:Q21"/>
    <mergeCell ref="A22:G22"/>
    <mergeCell ref="H22:Q22"/>
    <mergeCell ref="A23:S23"/>
    <mergeCell ref="A24:S24"/>
    <mergeCell ref="A25:G25"/>
    <mergeCell ref="H25:Q25"/>
    <mergeCell ref="A11:S11"/>
    <mergeCell ref="A16:S16"/>
    <mergeCell ref="A17:S17"/>
    <mergeCell ref="A18:G18"/>
    <mergeCell ref="H18:Q18"/>
    <mergeCell ref="A19:S19"/>
    <mergeCell ref="A12:S12"/>
    <mergeCell ref="A10:G10"/>
    <mergeCell ref="H10:Q10"/>
    <mergeCell ref="A4:S5"/>
    <mergeCell ref="H6:Q6"/>
    <mergeCell ref="A6:G6"/>
    <mergeCell ref="A9:G9"/>
    <mergeCell ref="H9:Q9"/>
    <mergeCell ref="A7:S7"/>
    <mergeCell ref="A8:G8"/>
    <mergeCell ref="H8:Q8"/>
    <mergeCell ref="A1:S1"/>
    <mergeCell ref="A2:S2"/>
    <mergeCell ref="A3:E3"/>
    <mergeCell ref="F3:Q3"/>
    <mergeCell ref="A13:G13"/>
    <mergeCell ref="H13:Q13"/>
    <mergeCell ref="A14:G14"/>
    <mergeCell ref="H14:Q14"/>
    <mergeCell ref="A20:S20"/>
    <mergeCell ref="A21:G21"/>
    <mergeCell ref="H69:Q69"/>
    <mergeCell ref="A70:G70"/>
    <mergeCell ref="H70:Q70"/>
    <mergeCell ref="A59:S59"/>
    <mergeCell ref="A60:G60"/>
    <mergeCell ref="H60:Q60"/>
    <mergeCell ref="A61:G61"/>
    <mergeCell ref="H61:Q61"/>
    <mergeCell ref="A15:G15"/>
    <mergeCell ref="H15:Q15"/>
    <mergeCell ref="A71:G71"/>
    <mergeCell ref="H71:Q71"/>
    <mergeCell ref="A63:G63"/>
    <mergeCell ref="H63:Q63"/>
    <mergeCell ref="A67:S67"/>
    <mergeCell ref="A68:G68"/>
    <mergeCell ref="H68:Q68"/>
    <mergeCell ref="A69:G6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699</v>
      </c>
      <c r="B3" s="393"/>
      <c r="C3" s="393"/>
      <c r="D3" s="393"/>
      <c r="E3" s="394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4" t="s">
        <v>684</v>
      </c>
      <c r="S3" s="55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32" t="s">
        <v>621</v>
      </c>
      <c r="B6" s="432"/>
      <c r="C6" s="432"/>
      <c r="D6" s="432"/>
      <c r="E6" s="432"/>
      <c r="F6" s="432"/>
      <c r="G6" s="432"/>
      <c r="H6" s="432"/>
      <c r="I6" s="432" t="s">
        <v>631</v>
      </c>
      <c r="J6" s="432"/>
      <c r="K6" s="432"/>
      <c r="L6" s="432"/>
      <c r="M6" s="432"/>
      <c r="N6" s="432"/>
      <c r="O6" s="432"/>
      <c r="P6" s="432"/>
      <c r="Q6" s="432"/>
      <c r="R6" s="31" t="s">
        <v>628</v>
      </c>
      <c r="S6" s="29" t="s">
        <v>632</v>
      </c>
    </row>
    <row r="7" spans="1:19" s="9" customFormat="1" ht="12.75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</row>
    <row r="8" spans="1:19" s="41" customFormat="1" ht="13.5" customHeight="1">
      <c r="A8" s="401" t="s">
        <v>763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3"/>
    </row>
    <row r="9" spans="1:19" s="3" customFormat="1" ht="13.5" customHeight="1">
      <c r="A9" s="425" t="s">
        <v>949</v>
      </c>
      <c r="B9" s="425"/>
      <c r="C9" s="425"/>
      <c r="D9" s="425"/>
      <c r="E9" s="425"/>
      <c r="F9" s="425"/>
      <c r="G9" s="425"/>
      <c r="H9" s="425"/>
      <c r="I9" s="416" t="s">
        <v>951</v>
      </c>
      <c r="J9" s="405"/>
      <c r="K9" s="405"/>
      <c r="L9" s="405"/>
      <c r="M9" s="405"/>
      <c r="N9" s="405"/>
      <c r="O9" s="405"/>
      <c r="P9" s="405"/>
      <c r="Q9" s="406"/>
      <c r="R9" s="33">
        <v>41421</v>
      </c>
      <c r="S9" s="33">
        <v>41592</v>
      </c>
    </row>
    <row r="10" spans="1:19" s="9" customFormat="1" ht="12.75">
      <c r="A10" s="417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</row>
    <row r="11" spans="1:19" s="41" customFormat="1" ht="13.5" customHeight="1">
      <c r="A11" s="401" t="s">
        <v>769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</row>
    <row r="12" spans="1:19" s="3" customFormat="1" ht="13.5" customHeight="1">
      <c r="A12" s="425" t="s">
        <v>949</v>
      </c>
      <c r="B12" s="425"/>
      <c r="C12" s="425"/>
      <c r="D12" s="425"/>
      <c r="E12" s="425"/>
      <c r="F12" s="425"/>
      <c r="G12" s="425"/>
      <c r="H12" s="425"/>
      <c r="I12" s="416" t="s">
        <v>951</v>
      </c>
      <c r="J12" s="405"/>
      <c r="K12" s="405"/>
      <c r="L12" s="405"/>
      <c r="M12" s="405"/>
      <c r="N12" s="405"/>
      <c r="O12" s="405"/>
      <c r="P12" s="405"/>
      <c r="Q12" s="406"/>
      <c r="R12" s="33">
        <v>41421</v>
      </c>
      <c r="S12" s="33">
        <v>41592</v>
      </c>
    </row>
    <row r="13" spans="1:19" s="3" customFormat="1" ht="13.5" customHeight="1">
      <c r="A13" s="416" t="s">
        <v>950</v>
      </c>
      <c r="B13" s="405"/>
      <c r="C13" s="405"/>
      <c r="D13" s="405"/>
      <c r="E13" s="405"/>
      <c r="F13" s="405"/>
      <c r="G13" s="405"/>
      <c r="H13" s="405"/>
      <c r="I13" s="416" t="s">
        <v>952</v>
      </c>
      <c r="J13" s="405"/>
      <c r="K13" s="405"/>
      <c r="L13" s="405"/>
      <c r="M13" s="405"/>
      <c r="N13" s="405"/>
      <c r="O13" s="405"/>
      <c r="P13" s="405"/>
      <c r="Q13" s="406"/>
      <c r="R13" s="33">
        <v>41023</v>
      </c>
      <c r="S13" s="33" t="s">
        <v>903</v>
      </c>
    </row>
    <row r="14" spans="1:19" s="9" customFormat="1" ht="12.75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</row>
    <row r="15" spans="1:19" s="41" customFormat="1" ht="13.5" customHeight="1">
      <c r="A15" s="401" t="s">
        <v>135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3"/>
    </row>
    <row r="16" spans="1:19" s="3" customFormat="1" ht="13.5" customHeight="1">
      <c r="A16" s="425" t="s">
        <v>143</v>
      </c>
      <c r="B16" s="425"/>
      <c r="C16" s="425"/>
      <c r="D16" s="425"/>
      <c r="E16" s="425"/>
      <c r="F16" s="425"/>
      <c r="G16" s="425"/>
      <c r="H16" s="425"/>
      <c r="I16" s="416" t="s">
        <v>145</v>
      </c>
      <c r="J16" s="405"/>
      <c r="K16" s="405"/>
      <c r="L16" s="405"/>
      <c r="M16" s="405"/>
      <c r="N16" s="405"/>
      <c r="O16" s="405"/>
      <c r="P16" s="405"/>
      <c r="Q16" s="406"/>
      <c r="R16" s="33" t="s">
        <v>147</v>
      </c>
      <c r="S16" s="33">
        <v>41533</v>
      </c>
    </row>
    <row r="17" spans="1:19" s="3" customFormat="1" ht="13.5" customHeight="1">
      <c r="A17" s="425" t="s">
        <v>144</v>
      </c>
      <c r="B17" s="425"/>
      <c r="C17" s="425"/>
      <c r="D17" s="425"/>
      <c r="E17" s="425"/>
      <c r="F17" s="425"/>
      <c r="G17" s="425"/>
      <c r="H17" s="425"/>
      <c r="I17" s="416" t="s">
        <v>146</v>
      </c>
      <c r="J17" s="405"/>
      <c r="K17" s="405"/>
      <c r="L17" s="405"/>
      <c r="M17" s="405"/>
      <c r="N17" s="405"/>
      <c r="O17" s="405"/>
      <c r="P17" s="405"/>
      <c r="Q17" s="406"/>
      <c r="R17" s="33">
        <v>41334</v>
      </c>
      <c r="S17" s="33">
        <v>41470</v>
      </c>
    </row>
    <row r="18" spans="1:19" s="9" customFormat="1" ht="12.75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</row>
    <row r="19" spans="1:19" s="41" customFormat="1" ht="13.5" customHeight="1">
      <c r="A19" s="401" t="s">
        <v>377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3"/>
    </row>
    <row r="20" spans="1:19" s="3" customFormat="1" ht="13.5" customHeight="1">
      <c r="A20" s="425" t="s">
        <v>949</v>
      </c>
      <c r="B20" s="425"/>
      <c r="C20" s="425"/>
      <c r="D20" s="425"/>
      <c r="E20" s="425"/>
      <c r="F20" s="425"/>
      <c r="G20" s="425"/>
      <c r="H20" s="425"/>
      <c r="I20" s="416" t="s">
        <v>391</v>
      </c>
      <c r="J20" s="405"/>
      <c r="K20" s="405"/>
      <c r="L20" s="405"/>
      <c r="M20" s="405"/>
      <c r="N20" s="405"/>
      <c r="O20" s="405"/>
      <c r="P20" s="405"/>
      <c r="Q20" s="406"/>
      <c r="R20" s="33">
        <v>41411</v>
      </c>
      <c r="S20" s="33">
        <v>41592</v>
      </c>
    </row>
    <row r="21" spans="1:19" s="9" customFormat="1" ht="12.75">
      <c r="A21" s="417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</row>
    <row r="22" spans="1:19" s="41" customFormat="1" ht="13.5" customHeight="1">
      <c r="A22" s="401" t="s">
        <v>775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3"/>
    </row>
    <row r="23" spans="1:19" s="3" customFormat="1" ht="13.5" customHeight="1">
      <c r="A23" s="425" t="s">
        <v>158</v>
      </c>
      <c r="B23" s="425"/>
      <c r="C23" s="425"/>
      <c r="D23" s="425"/>
      <c r="E23" s="425"/>
      <c r="F23" s="425"/>
      <c r="G23" s="425"/>
      <c r="H23" s="425"/>
      <c r="I23" s="416" t="s">
        <v>146</v>
      </c>
      <c r="J23" s="405"/>
      <c r="K23" s="405"/>
      <c r="L23" s="405"/>
      <c r="M23" s="405"/>
      <c r="N23" s="405"/>
      <c r="O23" s="405"/>
      <c r="P23" s="405"/>
      <c r="Q23" s="406"/>
      <c r="R23" s="33">
        <v>41334</v>
      </c>
      <c r="S23" s="33">
        <v>41470</v>
      </c>
    </row>
    <row r="24" spans="1:19" s="9" customFormat="1" ht="12.75">
      <c r="A24" s="417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</row>
    <row r="25" spans="1:19" s="41" customFormat="1" ht="13.5" customHeight="1">
      <c r="A25" s="401" t="s">
        <v>406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3"/>
    </row>
    <row r="26" spans="1:19" s="3" customFormat="1" ht="13.5" customHeight="1">
      <c r="A26" s="425" t="s">
        <v>949</v>
      </c>
      <c r="B26" s="425"/>
      <c r="C26" s="425"/>
      <c r="D26" s="425"/>
      <c r="E26" s="425"/>
      <c r="F26" s="425"/>
      <c r="G26" s="425"/>
      <c r="H26" s="425"/>
      <c r="I26" s="416" t="s">
        <v>951</v>
      </c>
      <c r="J26" s="405"/>
      <c r="K26" s="405"/>
      <c r="L26" s="405"/>
      <c r="M26" s="405"/>
      <c r="N26" s="405"/>
      <c r="O26" s="405"/>
      <c r="P26" s="405"/>
      <c r="Q26" s="406"/>
      <c r="R26" s="33">
        <v>41421</v>
      </c>
      <c r="S26" s="33">
        <v>41592</v>
      </c>
    </row>
    <row r="27" spans="1:19" s="9" customFormat="1" ht="12.75">
      <c r="A27" s="417"/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</row>
    <row r="28" spans="1:19" s="41" customFormat="1" ht="13.5" customHeight="1">
      <c r="A28" s="401" t="s">
        <v>178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3"/>
    </row>
    <row r="29" spans="1:19" s="3" customFormat="1" ht="13.5" customHeight="1">
      <c r="A29" s="416" t="s">
        <v>949</v>
      </c>
      <c r="B29" s="405"/>
      <c r="C29" s="405"/>
      <c r="D29" s="405"/>
      <c r="E29" s="405"/>
      <c r="F29" s="405"/>
      <c r="G29" s="405"/>
      <c r="H29" s="405"/>
      <c r="I29" s="416" t="s">
        <v>179</v>
      </c>
      <c r="J29" s="405"/>
      <c r="K29" s="405"/>
      <c r="L29" s="405"/>
      <c r="M29" s="405"/>
      <c r="N29" s="405"/>
      <c r="O29" s="405"/>
      <c r="P29" s="405"/>
      <c r="Q29" s="406"/>
      <c r="R29" s="33">
        <v>41421</v>
      </c>
      <c r="S29" s="33">
        <v>41592</v>
      </c>
    </row>
    <row r="30" spans="1:19" s="9" customFormat="1" ht="12.75">
      <c r="A30" s="417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</row>
    <row r="31" spans="1:19" s="41" customFormat="1" ht="13.5" customHeight="1">
      <c r="A31" s="401" t="s">
        <v>204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3"/>
    </row>
    <row r="32" spans="1:19" s="3" customFormat="1" ht="13.5" customHeight="1">
      <c r="A32" s="425" t="s">
        <v>207</v>
      </c>
      <c r="B32" s="425"/>
      <c r="C32" s="425"/>
      <c r="D32" s="425"/>
      <c r="E32" s="425"/>
      <c r="F32" s="425"/>
      <c r="G32" s="425"/>
      <c r="H32" s="425"/>
      <c r="I32" s="416" t="s">
        <v>146</v>
      </c>
      <c r="J32" s="405"/>
      <c r="K32" s="405"/>
      <c r="L32" s="405"/>
      <c r="M32" s="405"/>
      <c r="N32" s="405"/>
      <c r="O32" s="405"/>
      <c r="P32" s="405"/>
      <c r="Q32" s="406"/>
      <c r="R32" s="33">
        <v>41334</v>
      </c>
      <c r="S32" s="33">
        <v>41470</v>
      </c>
    </row>
    <row r="33" spans="1:19" s="9" customFormat="1" ht="12.75">
      <c r="A33" s="417"/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</row>
    <row r="34" spans="1:19" s="41" customFormat="1" ht="13.5" customHeight="1">
      <c r="A34" s="401" t="s">
        <v>225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3"/>
    </row>
    <row r="35" spans="1:19" s="3" customFormat="1" ht="13.5" customHeight="1">
      <c r="A35" s="425" t="s">
        <v>243</v>
      </c>
      <c r="B35" s="425"/>
      <c r="C35" s="425"/>
      <c r="D35" s="425"/>
      <c r="E35" s="425"/>
      <c r="F35" s="425"/>
      <c r="G35" s="425"/>
      <c r="H35" s="425"/>
      <c r="I35" s="416" t="s">
        <v>244</v>
      </c>
      <c r="J35" s="405"/>
      <c r="K35" s="405"/>
      <c r="L35" s="405"/>
      <c r="M35" s="405"/>
      <c r="N35" s="405"/>
      <c r="O35" s="405"/>
      <c r="P35" s="405"/>
      <c r="Q35" s="406"/>
      <c r="R35" s="33">
        <v>41426</v>
      </c>
      <c r="S35" s="33">
        <v>41532</v>
      </c>
    </row>
    <row r="36" spans="1:19" s="9" customFormat="1" ht="12.75">
      <c r="A36" s="417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</row>
    <row r="37" spans="1:19" s="41" customFormat="1" ht="13.5" customHeight="1">
      <c r="A37" s="401" t="s">
        <v>783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3"/>
    </row>
    <row r="38" spans="1:19" s="3" customFormat="1" ht="13.5" customHeight="1">
      <c r="A38" s="425" t="s">
        <v>187</v>
      </c>
      <c r="B38" s="425"/>
      <c r="C38" s="425"/>
      <c r="D38" s="425"/>
      <c r="E38" s="425"/>
      <c r="F38" s="425"/>
      <c r="G38" s="425"/>
      <c r="H38" s="425"/>
      <c r="I38" s="416" t="s">
        <v>903</v>
      </c>
      <c r="J38" s="405"/>
      <c r="K38" s="405"/>
      <c r="L38" s="405"/>
      <c r="M38" s="405"/>
      <c r="N38" s="405"/>
      <c r="O38" s="405"/>
      <c r="P38" s="405"/>
      <c r="Q38" s="406"/>
      <c r="R38" s="33">
        <v>40391</v>
      </c>
      <c r="S38" s="33" t="s">
        <v>903</v>
      </c>
    </row>
    <row r="39" spans="1:19" s="9" customFormat="1" ht="12.75">
      <c r="A39" s="417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</row>
    <row r="40" spans="1:19" s="41" customFormat="1" ht="13.5" customHeight="1">
      <c r="A40" s="401" t="s">
        <v>785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3"/>
    </row>
    <row r="41" spans="1:19" s="3" customFormat="1" ht="13.5" customHeight="1">
      <c r="A41" s="425" t="s">
        <v>957</v>
      </c>
      <c r="B41" s="425"/>
      <c r="C41" s="425"/>
      <c r="D41" s="425"/>
      <c r="E41" s="425"/>
      <c r="F41" s="425"/>
      <c r="G41" s="425"/>
      <c r="H41" s="425"/>
      <c r="I41" s="416" t="s">
        <v>280</v>
      </c>
      <c r="J41" s="405"/>
      <c r="K41" s="405"/>
      <c r="L41" s="405"/>
      <c r="M41" s="405"/>
      <c r="N41" s="405"/>
      <c r="O41" s="405"/>
      <c r="P41" s="405"/>
      <c r="Q41" s="406"/>
      <c r="R41" s="33">
        <v>36528</v>
      </c>
      <c r="S41" s="33" t="s">
        <v>903</v>
      </c>
    </row>
    <row r="42" spans="1:19" s="3" customFormat="1" ht="13.5" customHeight="1">
      <c r="A42" s="416" t="s">
        <v>279</v>
      </c>
      <c r="B42" s="405"/>
      <c r="C42" s="405"/>
      <c r="D42" s="405"/>
      <c r="E42" s="405"/>
      <c r="F42" s="405"/>
      <c r="G42" s="405"/>
      <c r="H42" s="405"/>
      <c r="I42" s="416" t="s">
        <v>281</v>
      </c>
      <c r="J42" s="405"/>
      <c r="K42" s="405"/>
      <c r="L42" s="405"/>
      <c r="M42" s="405"/>
      <c r="N42" s="405"/>
      <c r="O42" s="405"/>
      <c r="P42" s="405"/>
      <c r="Q42" s="406"/>
      <c r="R42" s="33">
        <v>40513</v>
      </c>
      <c r="S42" s="33" t="s">
        <v>903</v>
      </c>
    </row>
    <row r="43" spans="1:19" s="3" customFormat="1" ht="13.5" customHeight="1">
      <c r="A43" s="416" t="s">
        <v>949</v>
      </c>
      <c r="B43" s="405"/>
      <c r="C43" s="405"/>
      <c r="D43" s="405"/>
      <c r="E43" s="405"/>
      <c r="F43" s="405"/>
      <c r="G43" s="405"/>
      <c r="H43" s="405"/>
      <c r="I43" s="416" t="s">
        <v>951</v>
      </c>
      <c r="J43" s="405"/>
      <c r="K43" s="405"/>
      <c r="L43" s="405"/>
      <c r="M43" s="405"/>
      <c r="N43" s="405"/>
      <c r="O43" s="405"/>
      <c r="P43" s="405"/>
      <c r="Q43" s="406"/>
      <c r="R43" s="33">
        <v>41421</v>
      </c>
      <c r="S43" s="33">
        <v>41592</v>
      </c>
    </row>
    <row r="44" spans="1:19" s="9" customFormat="1" ht="12.75">
      <c r="A44" s="417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</row>
    <row r="45" spans="1:19" s="41" customFormat="1" ht="13.5" customHeight="1">
      <c r="A45" s="401" t="s">
        <v>75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3"/>
    </row>
    <row r="46" spans="1:19" s="3" customFormat="1" ht="13.5" customHeight="1">
      <c r="A46" s="425" t="s">
        <v>97</v>
      </c>
      <c r="B46" s="425"/>
      <c r="C46" s="425"/>
      <c r="D46" s="425"/>
      <c r="E46" s="425"/>
      <c r="F46" s="425"/>
      <c r="G46" s="425"/>
      <c r="H46" s="425"/>
      <c r="I46" s="416" t="s">
        <v>102</v>
      </c>
      <c r="J46" s="405"/>
      <c r="K46" s="405"/>
      <c r="L46" s="405"/>
      <c r="M46" s="405"/>
      <c r="N46" s="405"/>
      <c r="O46" s="405"/>
      <c r="P46" s="405"/>
      <c r="Q46" s="406"/>
      <c r="R46" s="33">
        <v>41465</v>
      </c>
      <c r="S46" s="33" t="s">
        <v>903</v>
      </c>
    </row>
    <row r="47" spans="1:19" s="3" customFormat="1" ht="13.5" customHeight="1">
      <c r="A47" s="416" t="s">
        <v>98</v>
      </c>
      <c r="B47" s="405"/>
      <c r="C47" s="405"/>
      <c r="D47" s="405"/>
      <c r="E47" s="405"/>
      <c r="F47" s="405"/>
      <c r="G47" s="405"/>
      <c r="H47" s="405"/>
      <c r="I47" s="416" t="s">
        <v>103</v>
      </c>
      <c r="J47" s="405"/>
      <c r="K47" s="405"/>
      <c r="L47" s="405"/>
      <c r="M47" s="405"/>
      <c r="N47" s="405"/>
      <c r="O47" s="405"/>
      <c r="P47" s="405"/>
      <c r="Q47" s="406"/>
      <c r="R47" s="33">
        <v>41023</v>
      </c>
      <c r="S47" s="33" t="s">
        <v>903</v>
      </c>
    </row>
    <row r="48" spans="1:19" s="3" customFormat="1" ht="13.5" customHeight="1">
      <c r="A48" s="416" t="s">
        <v>99</v>
      </c>
      <c r="B48" s="405"/>
      <c r="C48" s="405"/>
      <c r="D48" s="405"/>
      <c r="E48" s="405"/>
      <c r="F48" s="405"/>
      <c r="G48" s="405"/>
      <c r="H48" s="405"/>
      <c r="I48" s="416" t="s">
        <v>103</v>
      </c>
      <c r="J48" s="405"/>
      <c r="K48" s="405"/>
      <c r="L48" s="405"/>
      <c r="M48" s="405"/>
      <c r="N48" s="405"/>
      <c r="O48" s="405"/>
      <c r="P48" s="405"/>
      <c r="Q48" s="406"/>
      <c r="R48" s="33">
        <v>41023</v>
      </c>
      <c r="S48" s="33" t="s">
        <v>903</v>
      </c>
    </row>
    <row r="49" spans="1:19" s="3" customFormat="1" ht="13.5" customHeight="1">
      <c r="A49" s="416" t="s">
        <v>100</v>
      </c>
      <c r="B49" s="405"/>
      <c r="C49" s="405"/>
      <c r="D49" s="405"/>
      <c r="E49" s="405"/>
      <c r="F49" s="405"/>
      <c r="G49" s="405"/>
      <c r="H49" s="405"/>
      <c r="I49" s="416" t="s">
        <v>102</v>
      </c>
      <c r="J49" s="405"/>
      <c r="K49" s="405"/>
      <c r="L49" s="405"/>
      <c r="M49" s="405"/>
      <c r="N49" s="405"/>
      <c r="O49" s="405"/>
      <c r="P49" s="405"/>
      <c r="Q49" s="406"/>
      <c r="R49" s="33" t="s">
        <v>104</v>
      </c>
      <c r="S49" s="33" t="s">
        <v>903</v>
      </c>
    </row>
    <row r="50" spans="1:19" s="3" customFormat="1" ht="13.5" customHeight="1">
      <c r="A50" s="416" t="s">
        <v>101</v>
      </c>
      <c r="B50" s="405"/>
      <c r="C50" s="405"/>
      <c r="D50" s="405"/>
      <c r="E50" s="405"/>
      <c r="F50" s="405"/>
      <c r="G50" s="405"/>
      <c r="H50" s="406"/>
      <c r="I50" s="416" t="s">
        <v>103</v>
      </c>
      <c r="J50" s="405"/>
      <c r="K50" s="405"/>
      <c r="L50" s="405"/>
      <c r="M50" s="405"/>
      <c r="N50" s="405"/>
      <c r="O50" s="405"/>
      <c r="P50" s="405"/>
      <c r="Q50" s="406"/>
      <c r="R50" s="33">
        <v>40994</v>
      </c>
      <c r="S50" s="33" t="s">
        <v>903</v>
      </c>
    </row>
    <row r="51" spans="1:19" s="3" customFormat="1" ht="13.5" customHeight="1">
      <c r="A51" s="425" t="s">
        <v>298</v>
      </c>
      <c r="B51" s="425"/>
      <c r="C51" s="425"/>
      <c r="D51" s="425"/>
      <c r="E51" s="425"/>
      <c r="F51" s="425"/>
      <c r="G51" s="425"/>
      <c r="H51" s="425"/>
      <c r="I51" s="416" t="s">
        <v>952</v>
      </c>
      <c r="J51" s="405"/>
      <c r="K51" s="405"/>
      <c r="L51" s="405"/>
      <c r="M51" s="405"/>
      <c r="N51" s="405"/>
      <c r="O51" s="405"/>
      <c r="P51" s="405"/>
      <c r="Q51" s="406"/>
      <c r="R51" s="33">
        <v>40666</v>
      </c>
      <c r="S51" s="33" t="s">
        <v>903</v>
      </c>
    </row>
  </sheetData>
  <sheetProtection password="CEFE" sheet="1"/>
  <mergeCells count="73">
    <mergeCell ref="A1:S1"/>
    <mergeCell ref="A2:S2"/>
    <mergeCell ref="A3:E3"/>
    <mergeCell ref="F3:Q3"/>
    <mergeCell ref="A4:S5"/>
    <mergeCell ref="A6:H6"/>
    <mergeCell ref="I6:Q6"/>
    <mergeCell ref="A16:H16"/>
    <mergeCell ref="I16:Q16"/>
    <mergeCell ref="A10:S10"/>
    <mergeCell ref="A11:S11"/>
    <mergeCell ref="A7:S7"/>
    <mergeCell ref="A8:S8"/>
    <mergeCell ref="A9:H9"/>
    <mergeCell ref="I9:Q9"/>
    <mergeCell ref="A30:S30"/>
    <mergeCell ref="A31:S31"/>
    <mergeCell ref="A29:H29"/>
    <mergeCell ref="I29:Q29"/>
    <mergeCell ref="A20:H20"/>
    <mergeCell ref="I20:Q20"/>
    <mergeCell ref="A14:S14"/>
    <mergeCell ref="A15:S15"/>
    <mergeCell ref="A13:H13"/>
    <mergeCell ref="A36:S36"/>
    <mergeCell ref="A33:S33"/>
    <mergeCell ref="A34:S34"/>
    <mergeCell ref="A35:H35"/>
    <mergeCell ref="I35:Q35"/>
    <mergeCell ref="A32:H32"/>
    <mergeCell ref="I32:Q32"/>
    <mergeCell ref="A48:H48"/>
    <mergeCell ref="I48:Q48"/>
    <mergeCell ref="A44:S44"/>
    <mergeCell ref="A37:S37"/>
    <mergeCell ref="A38:H38"/>
    <mergeCell ref="I38:Q38"/>
    <mergeCell ref="A39:S39"/>
    <mergeCell ref="A40:S40"/>
    <mergeCell ref="A51:H51"/>
    <mergeCell ref="I51:Q51"/>
    <mergeCell ref="I50:Q50"/>
    <mergeCell ref="A49:H49"/>
    <mergeCell ref="I49:Q49"/>
    <mergeCell ref="A50:H50"/>
    <mergeCell ref="I13:Q13"/>
    <mergeCell ref="A12:H12"/>
    <mergeCell ref="I12:Q12"/>
    <mergeCell ref="A28:S28"/>
    <mergeCell ref="A27:S27"/>
    <mergeCell ref="A26:H26"/>
    <mergeCell ref="I26:Q26"/>
    <mergeCell ref="A21:S21"/>
    <mergeCell ref="A25:S25"/>
    <mergeCell ref="A17:H17"/>
    <mergeCell ref="I17:Q17"/>
    <mergeCell ref="A24:S24"/>
    <mergeCell ref="A23:H23"/>
    <mergeCell ref="I23:Q23"/>
    <mergeCell ref="A22:S22"/>
    <mergeCell ref="A18:S18"/>
    <mergeCell ref="A19:S19"/>
    <mergeCell ref="A41:H41"/>
    <mergeCell ref="I41:Q41"/>
    <mergeCell ref="A42:H42"/>
    <mergeCell ref="I42:Q42"/>
    <mergeCell ref="A43:H43"/>
    <mergeCell ref="I43:Q43"/>
    <mergeCell ref="I47:Q47"/>
    <mergeCell ref="A45:S45"/>
    <mergeCell ref="A46:H46"/>
    <mergeCell ref="I46:Q46"/>
    <mergeCell ref="A47:H4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303" t="s">
        <v>889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/>
    </row>
    <row r="2" spans="1:17" ht="13.5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3.5" thickBot="1">
      <c r="A3" s="227" t="s">
        <v>822</v>
      </c>
      <c r="B3" s="228"/>
      <c r="C3" s="228"/>
      <c r="D3" s="333"/>
      <c r="E3" s="435"/>
      <c r="F3" s="436"/>
      <c r="G3" s="436"/>
      <c r="H3" s="436"/>
      <c r="I3" s="436"/>
      <c r="J3" s="436"/>
      <c r="K3" s="436"/>
      <c r="L3" s="436"/>
      <c r="M3" s="437"/>
      <c r="N3" s="433" t="s">
        <v>684</v>
      </c>
      <c r="O3" s="434"/>
      <c r="P3" s="228" t="s">
        <v>900</v>
      </c>
      <c r="Q3" s="333"/>
    </row>
    <row r="4" spans="1:17" s="59" customFormat="1" ht="12.75">
      <c r="A4" s="441" t="s">
        <v>891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1:17" s="61" customFormat="1" ht="12.75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</row>
    <row r="6" spans="1:17" s="61" customFormat="1" ht="12.75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</row>
    <row r="7" spans="1:2" s="42" customFormat="1" ht="11.25" customHeight="1">
      <c r="A7" s="61"/>
      <c r="B7" s="36"/>
    </row>
    <row r="8" s="62" customFormat="1" ht="18.75" customHeight="1"/>
    <row r="9" s="62" customFormat="1" ht="13.5" customHeight="1"/>
    <row r="10" s="61" customFormat="1" ht="12.75"/>
  </sheetData>
  <sheetProtection password="CEFE" sheet="1"/>
  <mergeCells count="8">
    <mergeCell ref="A4:Q5"/>
    <mergeCell ref="A6:Q6"/>
    <mergeCell ref="A1:Q1"/>
    <mergeCell ref="P3:Q3"/>
    <mergeCell ref="N3:O3"/>
    <mergeCell ref="E3:M3"/>
    <mergeCell ref="A2:Q2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303" t="s">
        <v>888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/>
    </row>
    <row r="2" spans="1:17" ht="13.5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3.5" thickBot="1">
      <c r="A3" s="227" t="s">
        <v>821</v>
      </c>
      <c r="B3" s="228"/>
      <c r="C3" s="228"/>
      <c r="D3" s="333"/>
      <c r="E3" s="435"/>
      <c r="F3" s="436"/>
      <c r="G3" s="436"/>
      <c r="H3" s="436"/>
      <c r="I3" s="436"/>
      <c r="J3" s="436"/>
      <c r="K3" s="436"/>
      <c r="L3" s="436"/>
      <c r="M3" s="437"/>
      <c r="N3" s="433" t="s">
        <v>684</v>
      </c>
      <c r="O3" s="434"/>
      <c r="P3" s="228" t="s">
        <v>900</v>
      </c>
      <c r="Q3" s="333"/>
    </row>
    <row r="4" spans="1:17" s="59" customFormat="1" ht="12.75">
      <c r="A4" s="441" t="s">
        <v>891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1:17" s="61" customFormat="1" ht="12.75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</row>
  </sheetData>
  <sheetProtection password="CEFE" sheet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303" t="s">
        <v>889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/>
    </row>
    <row r="2" spans="1:17" ht="13.5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3.5" thickBot="1">
      <c r="A3" s="227" t="s">
        <v>820</v>
      </c>
      <c r="B3" s="228"/>
      <c r="C3" s="228"/>
      <c r="D3" s="333"/>
      <c r="E3" s="435"/>
      <c r="F3" s="436"/>
      <c r="G3" s="436"/>
      <c r="H3" s="436"/>
      <c r="I3" s="436"/>
      <c r="J3" s="436"/>
      <c r="K3" s="436"/>
      <c r="L3" s="436"/>
      <c r="M3" s="437"/>
      <c r="N3" s="433" t="s">
        <v>684</v>
      </c>
      <c r="O3" s="434"/>
      <c r="P3" s="228" t="s">
        <v>900</v>
      </c>
      <c r="Q3" s="333"/>
    </row>
    <row r="4" spans="1:19" s="42" customFormat="1" ht="11.25" customHeight="1">
      <c r="A4" s="401" t="s">
        <v>769</v>
      </c>
      <c r="B4" s="402"/>
      <c r="C4" s="402"/>
      <c r="D4" s="402"/>
      <c r="E4" s="403"/>
      <c r="F4" s="438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109"/>
      <c r="R4" s="61"/>
      <c r="S4" s="36"/>
    </row>
    <row r="5" spans="1:17" s="62" customFormat="1" ht="15" customHeight="1">
      <c r="A5" s="442" t="s">
        <v>953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</row>
    <row r="6" spans="1:17" s="62" customFormat="1" ht="13.5" customHeight="1">
      <c r="A6" s="63" t="s">
        <v>634</v>
      </c>
      <c r="B6" s="443" t="s">
        <v>954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</row>
    <row r="7" spans="1:17" s="61" customFormat="1" ht="10.5" customHeight="1">
      <c r="A7" s="440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</row>
    <row r="8" spans="1:19" s="42" customFormat="1" ht="15.75" customHeight="1">
      <c r="A8" s="401" t="s">
        <v>771</v>
      </c>
      <c r="B8" s="402"/>
      <c r="C8" s="402"/>
      <c r="D8" s="402"/>
      <c r="E8" s="403"/>
      <c r="F8" s="438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109"/>
      <c r="R8" s="61"/>
      <c r="S8" s="36"/>
    </row>
    <row r="9" spans="1:17" s="62" customFormat="1" ht="25.5" customHeight="1">
      <c r="A9" s="442" t="s">
        <v>0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</row>
    <row r="10" spans="1:17" s="62" customFormat="1" ht="20.25" customHeight="1">
      <c r="A10" s="63" t="s">
        <v>634</v>
      </c>
      <c r="B10" s="443" t="s">
        <v>1002</v>
      </c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</row>
    <row r="11" spans="1:17" s="61" customFormat="1" ht="14.25" customHeigh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</row>
    <row r="12" spans="1:17" s="62" customFormat="1" ht="20.25" customHeight="1">
      <c r="A12" s="442" t="s">
        <v>1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</row>
    <row r="13" spans="1:17" s="62" customFormat="1" ht="15" customHeight="1">
      <c r="A13" s="63" t="s">
        <v>634</v>
      </c>
      <c r="B13" s="443" t="s">
        <v>1002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</row>
    <row r="14" spans="1:17" s="61" customFormat="1" ht="15.75" customHeight="1">
      <c r="A14" s="440"/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</row>
    <row r="15" spans="1:17" s="62" customFormat="1" ht="25.5" customHeight="1">
      <c r="A15" s="442" t="s">
        <v>2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</row>
    <row r="16" spans="1:17" s="62" customFormat="1" ht="20.25" customHeight="1">
      <c r="A16" s="63" t="s">
        <v>634</v>
      </c>
      <c r="B16" s="443" t="s">
        <v>1002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</row>
    <row r="17" spans="1:17" s="61" customFormat="1" ht="15.75" customHeight="1">
      <c r="A17" s="440"/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</row>
    <row r="18" spans="1:17" s="62" customFormat="1" ht="24" customHeight="1">
      <c r="A18" s="442" t="s">
        <v>3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</row>
    <row r="19" spans="1:17" s="62" customFormat="1" ht="20.25" customHeight="1">
      <c r="A19" s="63" t="s">
        <v>634</v>
      </c>
      <c r="B19" s="443" t="s">
        <v>1002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</row>
    <row r="20" spans="1:17" s="61" customFormat="1" ht="20.25" customHeight="1">
      <c r="A20" s="440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</row>
    <row r="21" spans="1:19" s="42" customFormat="1" ht="20.25" customHeight="1">
      <c r="A21" s="401" t="s">
        <v>20</v>
      </c>
      <c r="B21" s="402"/>
      <c r="C21" s="402"/>
      <c r="D21" s="402"/>
      <c r="E21" s="403"/>
      <c r="F21" s="438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109"/>
      <c r="R21" s="61"/>
      <c r="S21" s="36"/>
    </row>
    <row r="22" spans="1:17" s="62" customFormat="1" ht="20.25" customHeight="1">
      <c r="A22" s="442" t="s">
        <v>41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</row>
    <row r="23" spans="1:17" s="62" customFormat="1" ht="13.5" customHeight="1">
      <c r="A23" s="63" t="s">
        <v>634</v>
      </c>
      <c r="B23" s="443" t="s">
        <v>42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</row>
    <row r="24" spans="1:17" s="61" customFormat="1" ht="12.75">
      <c r="A24" s="440"/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</row>
    <row r="25" spans="1:17" s="62" customFormat="1" ht="16.5" customHeight="1">
      <c r="A25" s="442" t="s">
        <v>43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</row>
    <row r="26" spans="1:17" s="62" customFormat="1" ht="13.5" customHeight="1">
      <c r="A26" s="63" t="s">
        <v>634</v>
      </c>
      <c r="B26" s="443" t="s">
        <v>42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</row>
    <row r="27" spans="1:17" s="61" customFormat="1" ht="12.75">
      <c r="A27" s="440"/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</row>
    <row r="28" spans="1:17" s="62" customFormat="1" ht="19.5" customHeight="1">
      <c r="A28" s="442" t="s">
        <v>44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</row>
    <row r="29" spans="1:17" s="62" customFormat="1" ht="13.5" customHeight="1">
      <c r="A29" s="63" t="s">
        <v>634</v>
      </c>
      <c r="B29" s="443" t="s">
        <v>45</v>
      </c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</row>
    <row r="30" spans="1:17" s="61" customFormat="1" ht="12.75">
      <c r="A30" s="440"/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</row>
    <row r="31" spans="1:19" s="42" customFormat="1" ht="11.25" customHeight="1">
      <c r="A31" s="401" t="s">
        <v>377</v>
      </c>
      <c r="B31" s="402"/>
      <c r="C31" s="402"/>
      <c r="D31" s="402"/>
      <c r="E31" s="403"/>
      <c r="F31" s="438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109"/>
      <c r="R31" s="61"/>
      <c r="S31" s="36"/>
    </row>
    <row r="32" spans="1:17" s="62" customFormat="1" ht="16.5" customHeight="1">
      <c r="A32" s="442" t="s">
        <v>392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</row>
    <row r="33" spans="1:17" s="62" customFormat="1" ht="12.75" customHeight="1">
      <c r="A33" s="63" t="s">
        <v>634</v>
      </c>
      <c r="B33" s="443" t="s">
        <v>42</v>
      </c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</row>
    <row r="34" spans="1:17" s="61" customFormat="1" ht="12.75">
      <c r="A34" s="440"/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</row>
    <row r="35" spans="1:17" s="62" customFormat="1" ht="27.75" customHeight="1">
      <c r="A35" s="442" t="s">
        <v>393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</row>
    <row r="36" spans="1:19" s="42" customFormat="1" ht="11.25" customHeight="1">
      <c r="A36" s="401" t="s">
        <v>987</v>
      </c>
      <c r="B36" s="402"/>
      <c r="C36" s="402"/>
      <c r="D36" s="402"/>
      <c r="E36" s="403"/>
      <c r="F36" s="438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109"/>
      <c r="R36" s="61"/>
      <c r="S36" s="36"/>
    </row>
    <row r="37" spans="1:17" s="62" customFormat="1" ht="27.75" customHeight="1">
      <c r="A37" s="442" t="s">
        <v>1001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</row>
    <row r="38" spans="1:17" s="62" customFormat="1" ht="13.5" customHeight="1">
      <c r="A38" s="63" t="s">
        <v>634</v>
      </c>
      <c r="B38" s="443" t="s">
        <v>1002</v>
      </c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</row>
    <row r="39" spans="1:17" s="61" customFormat="1" ht="12.75">
      <c r="A39" s="440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</row>
    <row r="40" spans="1:17" s="62" customFormat="1" ht="19.5" customHeight="1">
      <c r="A40" s="442" t="s">
        <v>1003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</row>
    <row r="41" spans="1:17" s="62" customFormat="1" ht="13.5" customHeight="1">
      <c r="A41" s="63" t="s">
        <v>634</v>
      </c>
      <c r="B41" s="443" t="s">
        <v>1002</v>
      </c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</row>
    <row r="42" spans="1:17" s="61" customFormat="1" ht="12.75">
      <c r="A42" s="440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</row>
    <row r="43" spans="1:17" s="62" customFormat="1" ht="27.75" customHeight="1">
      <c r="A43" s="442" t="s">
        <v>1004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</row>
    <row r="44" spans="1:17" s="62" customFormat="1" ht="13.5" customHeight="1">
      <c r="A44" s="63" t="s">
        <v>634</v>
      </c>
      <c r="B44" s="443" t="s">
        <v>1002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</row>
    <row r="45" spans="1:17" s="61" customFormat="1" ht="12.75">
      <c r="A45" s="440"/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</row>
    <row r="46" spans="1:17" s="62" customFormat="1" ht="27.75" customHeight="1">
      <c r="A46" s="442" t="s">
        <v>1005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</row>
    <row r="47" spans="1:17" s="62" customFormat="1" ht="13.5" customHeight="1">
      <c r="A47" s="63" t="s">
        <v>634</v>
      </c>
      <c r="B47" s="443" t="s">
        <v>1002</v>
      </c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</row>
    <row r="48" spans="1:17" s="61" customFormat="1" ht="12.75">
      <c r="A48" s="440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</row>
    <row r="49" spans="1:17" s="62" customFormat="1" ht="18" customHeight="1">
      <c r="A49" s="442" t="s">
        <v>1006</v>
      </c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</row>
    <row r="50" spans="1:17" s="62" customFormat="1" ht="13.5" customHeight="1">
      <c r="A50" s="63" t="s">
        <v>634</v>
      </c>
      <c r="B50" s="443" t="s">
        <v>1002</v>
      </c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</row>
    <row r="51" spans="1:17" s="61" customFormat="1" ht="12.75">
      <c r="A51" s="440"/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</row>
    <row r="52" spans="1:17" s="62" customFormat="1" ht="20.25" customHeight="1">
      <c r="A52" s="442" t="s">
        <v>1007</v>
      </c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</row>
    <row r="53" spans="1:17" s="62" customFormat="1" ht="13.5" customHeight="1">
      <c r="A53" s="63" t="s">
        <v>634</v>
      </c>
      <c r="B53" s="443" t="s">
        <v>1002</v>
      </c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</row>
    <row r="54" spans="1:17" s="61" customFormat="1" ht="12.75">
      <c r="A54" s="440"/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</row>
    <row r="55" spans="1:19" s="42" customFormat="1" ht="11.25" customHeight="1">
      <c r="A55" s="401" t="s">
        <v>313</v>
      </c>
      <c r="B55" s="402"/>
      <c r="C55" s="402"/>
      <c r="D55" s="402"/>
      <c r="E55" s="403"/>
      <c r="F55" s="438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109"/>
      <c r="R55" s="61"/>
      <c r="S55" s="36"/>
    </row>
    <row r="56" spans="1:17" s="62" customFormat="1" ht="18" customHeight="1">
      <c r="A56" s="442" t="s">
        <v>339</v>
      </c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</row>
    <row r="57" spans="1:17" s="62" customFormat="1" ht="13.5" customHeight="1">
      <c r="A57" s="63" t="s">
        <v>634</v>
      </c>
      <c r="B57" s="443" t="s">
        <v>42</v>
      </c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</row>
    <row r="58" spans="1:17" s="61" customFormat="1" ht="11.25" customHeight="1">
      <c r="A58" s="440"/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</row>
    <row r="59" spans="1:17" s="62" customFormat="1" ht="18.75" customHeight="1">
      <c r="A59" s="442" t="s">
        <v>340</v>
      </c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</row>
    <row r="60" spans="1:17" s="62" customFormat="1" ht="13.5" customHeight="1">
      <c r="A60" s="63" t="s">
        <v>634</v>
      </c>
      <c r="B60" s="443" t="s">
        <v>42</v>
      </c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</row>
    <row r="61" spans="1:17" s="61" customFormat="1" ht="12.75">
      <c r="A61" s="440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</row>
    <row r="62" spans="1:19" s="42" customFormat="1" ht="11.25" customHeight="1">
      <c r="A62" s="401" t="s">
        <v>776</v>
      </c>
      <c r="B62" s="402"/>
      <c r="C62" s="402"/>
      <c r="D62" s="402"/>
      <c r="E62" s="403"/>
      <c r="F62" s="438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109"/>
      <c r="R62" s="61"/>
      <c r="S62" s="36"/>
    </row>
    <row r="63" spans="1:17" s="62" customFormat="1" ht="14.25" customHeight="1">
      <c r="A63" s="442" t="s">
        <v>362</v>
      </c>
      <c r="B63" s="442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</row>
    <row r="64" spans="1:17" s="62" customFormat="1" ht="13.5" customHeight="1">
      <c r="A64" s="63" t="s">
        <v>634</v>
      </c>
      <c r="B64" s="443" t="s">
        <v>363</v>
      </c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</row>
    <row r="65" spans="1:17" s="61" customFormat="1" ht="12.75">
      <c r="A65" s="440"/>
      <c r="B65" s="440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</row>
    <row r="66" spans="1:19" s="42" customFormat="1" ht="11.25" customHeight="1">
      <c r="A66" s="401" t="s">
        <v>225</v>
      </c>
      <c r="B66" s="402"/>
      <c r="C66" s="402"/>
      <c r="D66" s="402"/>
      <c r="E66" s="403"/>
      <c r="F66" s="438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109"/>
      <c r="R66" s="61"/>
      <c r="S66" s="36"/>
    </row>
    <row r="67" spans="1:17" s="62" customFormat="1" ht="16.5" customHeight="1">
      <c r="A67" s="442" t="s">
        <v>245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</row>
    <row r="68" spans="1:17" s="62" customFormat="1" ht="13.5" customHeight="1">
      <c r="A68" s="63" t="s">
        <v>634</v>
      </c>
      <c r="B68" s="443" t="s">
        <v>42</v>
      </c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</row>
    <row r="69" spans="1:17" s="61" customFormat="1" ht="11.25" customHeight="1">
      <c r="A69" s="440"/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</row>
    <row r="70" spans="1:19" s="42" customFormat="1" ht="11.25" customHeight="1">
      <c r="A70" s="401" t="s">
        <v>1044</v>
      </c>
      <c r="B70" s="402"/>
      <c r="C70" s="402"/>
      <c r="D70" s="402"/>
      <c r="E70" s="403"/>
      <c r="F70" s="438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109"/>
      <c r="R70" s="61"/>
      <c r="S70" s="36"/>
    </row>
    <row r="71" spans="1:17" s="62" customFormat="1" ht="15" customHeight="1">
      <c r="A71" s="442" t="s">
        <v>1050</v>
      </c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</row>
    <row r="72" spans="1:17" s="62" customFormat="1" ht="13.5" customHeight="1">
      <c r="A72" s="63" t="s">
        <v>634</v>
      </c>
      <c r="B72" s="443" t="s">
        <v>1002</v>
      </c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</row>
    <row r="73" spans="1:17" s="61" customFormat="1" ht="12.75">
      <c r="A73" s="440"/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</row>
    <row r="74" spans="1:19" s="42" customFormat="1" ht="11.25" customHeight="1">
      <c r="A74" s="401" t="s">
        <v>780</v>
      </c>
      <c r="B74" s="402"/>
      <c r="C74" s="402"/>
      <c r="D74" s="402"/>
      <c r="E74" s="403"/>
      <c r="F74" s="438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109"/>
      <c r="R74" s="61"/>
      <c r="S74" s="36"/>
    </row>
    <row r="75" spans="1:17" s="62" customFormat="1" ht="27.75" customHeight="1">
      <c r="A75" s="442" t="s">
        <v>440</v>
      </c>
      <c r="B75" s="442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</row>
    <row r="76" spans="1:17" s="62" customFormat="1" ht="13.5" customHeight="1">
      <c r="A76" s="63" t="s">
        <v>634</v>
      </c>
      <c r="B76" s="443" t="s">
        <v>1002</v>
      </c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</row>
    <row r="77" spans="1:17" s="61" customFormat="1" ht="12.75">
      <c r="A77" s="440"/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</row>
    <row r="78" spans="1:19" s="42" customFormat="1" ht="11.25" customHeight="1">
      <c r="A78" s="401" t="s">
        <v>785</v>
      </c>
      <c r="B78" s="402"/>
      <c r="C78" s="402"/>
      <c r="D78" s="402"/>
      <c r="E78" s="403"/>
      <c r="F78" s="438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109"/>
      <c r="R78" s="61"/>
      <c r="S78" s="36"/>
    </row>
    <row r="79" spans="1:17" s="62" customFormat="1" ht="15" customHeight="1">
      <c r="A79" s="442" t="s">
        <v>282</v>
      </c>
      <c r="B79" s="442"/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</row>
    <row r="80" spans="1:17" s="62" customFormat="1" ht="13.5" customHeight="1">
      <c r="A80" s="63" t="s">
        <v>634</v>
      </c>
      <c r="B80" s="443" t="s">
        <v>42</v>
      </c>
      <c r="C80" s="443"/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</row>
    <row r="81" spans="1:17" s="61" customFormat="1" ht="11.25" customHeight="1">
      <c r="A81" s="440"/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</row>
    <row r="82" spans="1:17" s="62" customFormat="1" ht="19.5" customHeight="1">
      <c r="A82" s="442" t="s">
        <v>283</v>
      </c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</row>
    <row r="83" spans="1:17" s="62" customFormat="1" ht="13.5" customHeight="1">
      <c r="A83" s="63" t="s">
        <v>634</v>
      </c>
      <c r="B83" s="443" t="s">
        <v>42</v>
      </c>
      <c r="C83" s="443"/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43"/>
    </row>
    <row r="84" spans="1:17" s="61" customFormat="1" ht="10.5" customHeight="1">
      <c r="A84" s="440"/>
      <c r="B84" s="440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</row>
    <row r="85" spans="1:17" s="62" customFormat="1" ht="18.75" customHeight="1">
      <c r="A85" s="442" t="s">
        <v>284</v>
      </c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</row>
    <row r="86" spans="1:17" s="62" customFormat="1" ht="13.5" customHeight="1">
      <c r="A86" s="63" t="s">
        <v>634</v>
      </c>
      <c r="B86" s="443" t="s">
        <v>42</v>
      </c>
      <c r="C86" s="443"/>
      <c r="D86" s="443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3"/>
      <c r="P86" s="443"/>
      <c r="Q86" s="443"/>
    </row>
    <row r="87" spans="1:17" s="61" customFormat="1" ht="12.75">
      <c r="A87" s="440"/>
      <c r="B87" s="440"/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</row>
    <row r="88" spans="1:19" s="42" customFormat="1" ht="11.25" customHeight="1">
      <c r="A88" s="401" t="s">
        <v>75</v>
      </c>
      <c r="B88" s="402"/>
      <c r="C88" s="402"/>
      <c r="D88" s="402"/>
      <c r="E88" s="403"/>
      <c r="F88" s="438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109"/>
      <c r="R88" s="61"/>
      <c r="S88" s="36"/>
    </row>
    <row r="89" spans="1:17" s="62" customFormat="1" ht="27.75" customHeight="1">
      <c r="A89" s="442" t="s">
        <v>105</v>
      </c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</row>
    <row r="90" spans="1:17" s="62" customFormat="1" ht="13.5" customHeight="1">
      <c r="A90" s="63" t="s">
        <v>634</v>
      </c>
      <c r="B90" s="443" t="s">
        <v>106</v>
      </c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</row>
    <row r="91" spans="1:17" s="61" customFormat="1" ht="12.75">
      <c r="A91" s="440"/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</row>
    <row r="92" spans="1:17" s="62" customFormat="1" ht="27.75" customHeight="1">
      <c r="A92" s="442" t="s">
        <v>107</v>
      </c>
      <c r="B92" s="442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</row>
    <row r="93" spans="1:17" s="62" customFormat="1" ht="13.5" customHeight="1">
      <c r="A93" s="63" t="s">
        <v>634</v>
      </c>
      <c r="B93" s="443" t="s">
        <v>108</v>
      </c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</row>
    <row r="94" spans="1:17" s="61" customFormat="1" ht="12.75">
      <c r="A94" s="440"/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</row>
    <row r="95" spans="1:17" s="62" customFormat="1" ht="27.75" customHeight="1">
      <c r="A95" s="442" t="s">
        <v>109</v>
      </c>
      <c r="B95" s="442"/>
      <c r="C95" s="442"/>
      <c r="D95" s="442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</row>
    <row r="96" spans="1:17" s="62" customFormat="1" ht="13.5" customHeight="1">
      <c r="A96" s="63" t="s">
        <v>634</v>
      </c>
      <c r="B96" s="443" t="s">
        <v>1002</v>
      </c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</row>
  </sheetData>
  <sheetProtection password="CEFE" sheet="1"/>
  <mergeCells count="111">
    <mergeCell ref="A82:Q82"/>
    <mergeCell ref="B80:Q80"/>
    <mergeCell ref="B93:Q93"/>
    <mergeCell ref="B86:Q86"/>
    <mergeCell ref="A85:Q85"/>
    <mergeCell ref="A84:Q84"/>
    <mergeCell ref="A87:Q87"/>
    <mergeCell ref="B83:Q83"/>
    <mergeCell ref="A94:Q94"/>
    <mergeCell ref="A95:Q95"/>
    <mergeCell ref="B96:Q96"/>
    <mergeCell ref="F88:P88"/>
    <mergeCell ref="A89:Q89"/>
    <mergeCell ref="B90:Q90"/>
    <mergeCell ref="A88:E88"/>
    <mergeCell ref="A91:Q91"/>
    <mergeCell ref="A92:Q92"/>
    <mergeCell ref="A75:Q75"/>
    <mergeCell ref="A74:E74"/>
    <mergeCell ref="F74:P74"/>
    <mergeCell ref="A81:Q81"/>
    <mergeCell ref="A77:Q77"/>
    <mergeCell ref="A79:Q79"/>
    <mergeCell ref="B76:Q76"/>
    <mergeCell ref="A78:E78"/>
    <mergeCell ref="F78:P78"/>
    <mergeCell ref="A71:Q71"/>
    <mergeCell ref="B72:Q72"/>
    <mergeCell ref="A73:Q73"/>
    <mergeCell ref="B60:Q60"/>
    <mergeCell ref="B68:Q68"/>
    <mergeCell ref="A69:Q69"/>
    <mergeCell ref="A70:E70"/>
    <mergeCell ref="F70:P70"/>
    <mergeCell ref="A65:Q65"/>
    <mergeCell ref="A67:Q67"/>
    <mergeCell ref="A61:Q61"/>
    <mergeCell ref="A66:E66"/>
    <mergeCell ref="F66:P66"/>
    <mergeCell ref="A62:E62"/>
    <mergeCell ref="F62:P62"/>
    <mergeCell ref="A63:Q63"/>
    <mergeCell ref="B64:Q64"/>
    <mergeCell ref="A52:Q52"/>
    <mergeCell ref="B50:Q50"/>
    <mergeCell ref="A51:Q51"/>
    <mergeCell ref="B53:Q53"/>
    <mergeCell ref="A54:Q54"/>
    <mergeCell ref="A59:Q59"/>
    <mergeCell ref="F55:P55"/>
    <mergeCell ref="A56:Q56"/>
    <mergeCell ref="B57:Q57"/>
    <mergeCell ref="A58:Q58"/>
    <mergeCell ref="A55:E55"/>
    <mergeCell ref="A34:Q34"/>
    <mergeCell ref="A31:E31"/>
    <mergeCell ref="A49:Q49"/>
    <mergeCell ref="A40:Q40"/>
    <mergeCell ref="B38:Q38"/>
    <mergeCell ref="A39:Q39"/>
    <mergeCell ref="A43:Q43"/>
    <mergeCell ref="B41:Q41"/>
    <mergeCell ref="A42:Q42"/>
    <mergeCell ref="B44:Q44"/>
    <mergeCell ref="A35:Q35"/>
    <mergeCell ref="A48:Q48"/>
    <mergeCell ref="B47:Q47"/>
    <mergeCell ref="A36:E36"/>
    <mergeCell ref="F36:P36"/>
    <mergeCell ref="A37:Q37"/>
    <mergeCell ref="A46:Q46"/>
    <mergeCell ref="A45:Q45"/>
    <mergeCell ref="B33:Q33"/>
    <mergeCell ref="A20:Q20"/>
    <mergeCell ref="A28:Q28"/>
    <mergeCell ref="A22:Q22"/>
    <mergeCell ref="A21:E21"/>
    <mergeCell ref="F21:P21"/>
    <mergeCell ref="B23:Q23"/>
    <mergeCell ref="B26:Q26"/>
    <mergeCell ref="B29:Q29"/>
    <mergeCell ref="A30:Q30"/>
    <mergeCell ref="A18:Q18"/>
    <mergeCell ref="B19:Q19"/>
    <mergeCell ref="F31:P31"/>
    <mergeCell ref="A32:Q32"/>
    <mergeCell ref="A7:Q7"/>
    <mergeCell ref="A8:E8"/>
    <mergeCell ref="A11:Q11"/>
    <mergeCell ref="A27:Q27"/>
    <mergeCell ref="A25:Q25"/>
    <mergeCell ref="A24:Q24"/>
    <mergeCell ref="A14:Q14"/>
    <mergeCell ref="A15:Q15"/>
    <mergeCell ref="B16:Q16"/>
    <mergeCell ref="A17:Q17"/>
    <mergeCell ref="A12:Q12"/>
    <mergeCell ref="B13:Q13"/>
    <mergeCell ref="A9:Q9"/>
    <mergeCell ref="F8:P8"/>
    <mergeCell ref="B10:Q10"/>
    <mergeCell ref="A5:Q5"/>
    <mergeCell ref="A4:E4"/>
    <mergeCell ref="F4:P4"/>
    <mergeCell ref="B6:Q6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5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60"/>
    </row>
    <row r="2" spans="1:17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60"/>
    </row>
    <row r="3" spans="1:17" ht="13.5" thickBot="1">
      <c r="A3" s="392" t="s">
        <v>826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9"/>
      <c r="M3" s="395" t="s">
        <v>684</v>
      </c>
      <c r="N3" s="396"/>
      <c r="O3" s="393" t="s">
        <v>900</v>
      </c>
      <c r="P3" s="394"/>
      <c r="Q3" s="60"/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60"/>
    </row>
    <row r="5" spans="1:17" s="35" customFormat="1" ht="11.25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60"/>
    </row>
    <row r="6" spans="1:19" s="42" customFormat="1" ht="11.25" customHeight="1">
      <c r="A6" s="401" t="s">
        <v>20</v>
      </c>
      <c r="B6" s="402"/>
      <c r="C6" s="402"/>
      <c r="D6" s="402"/>
      <c r="E6" s="403"/>
      <c r="F6" s="452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60"/>
      <c r="R6" s="36"/>
      <c r="S6" s="36"/>
    </row>
    <row r="7" spans="1:17" s="3" customFormat="1" ht="13.5" customHeight="1">
      <c r="A7" s="24" t="s">
        <v>680</v>
      </c>
      <c r="B7" s="406" t="s">
        <v>46</v>
      </c>
      <c r="C7" s="425"/>
      <c r="D7" s="425"/>
      <c r="E7" s="425"/>
      <c r="F7" s="425"/>
      <c r="G7" s="425"/>
      <c r="H7" s="425"/>
      <c r="I7" s="425"/>
      <c r="J7" s="428" t="s">
        <v>693</v>
      </c>
      <c r="K7" s="401"/>
      <c r="L7" s="107" t="s">
        <v>49</v>
      </c>
      <c r="M7" s="57" t="s">
        <v>815</v>
      </c>
      <c r="N7" s="405" t="s">
        <v>962</v>
      </c>
      <c r="O7" s="405"/>
      <c r="P7" s="406"/>
      <c r="Q7" s="60"/>
    </row>
    <row r="8" spans="1:17" s="3" customFormat="1" ht="13.5" customHeight="1">
      <c r="A8" s="24" t="s">
        <v>691</v>
      </c>
      <c r="B8" s="444" t="s">
        <v>959</v>
      </c>
      <c r="C8" s="445"/>
      <c r="D8" s="448" t="s">
        <v>693</v>
      </c>
      <c r="E8" s="449"/>
      <c r="F8" s="444" t="s">
        <v>49</v>
      </c>
      <c r="G8" s="444"/>
      <c r="H8" s="445"/>
      <c r="I8" s="24" t="s">
        <v>678</v>
      </c>
      <c r="J8" s="108" t="s">
        <v>903</v>
      </c>
      <c r="K8" s="24" t="s">
        <v>679</v>
      </c>
      <c r="L8" s="108" t="s">
        <v>903</v>
      </c>
      <c r="M8" s="448" t="s">
        <v>695</v>
      </c>
      <c r="N8" s="449"/>
      <c r="O8" s="450" t="s">
        <v>903</v>
      </c>
      <c r="P8" s="451"/>
      <c r="Q8" s="60"/>
    </row>
    <row r="9" spans="1:17" s="3" customFormat="1" ht="13.5" customHeight="1">
      <c r="A9" s="24" t="s">
        <v>818</v>
      </c>
      <c r="B9" s="444" t="s">
        <v>47</v>
      </c>
      <c r="C9" s="444"/>
      <c r="D9" s="444"/>
      <c r="E9" s="444"/>
      <c r="F9" s="444"/>
      <c r="G9" s="444"/>
      <c r="H9" s="444"/>
      <c r="I9" s="444"/>
      <c r="J9" s="445"/>
      <c r="K9" s="446" t="s">
        <v>694</v>
      </c>
      <c r="L9" s="447"/>
      <c r="M9" s="405" t="s">
        <v>911</v>
      </c>
      <c r="N9" s="405"/>
      <c r="O9" s="405"/>
      <c r="P9" s="406"/>
      <c r="Q9" s="43"/>
    </row>
    <row r="10" spans="1:17" s="3" customFormat="1" ht="13.5" customHeight="1">
      <c r="A10" s="24" t="s">
        <v>692</v>
      </c>
      <c r="B10" s="405" t="s">
        <v>48</v>
      </c>
      <c r="C10" s="405"/>
      <c r="D10" s="405"/>
      <c r="E10" s="405"/>
      <c r="F10" s="405"/>
      <c r="G10" s="405"/>
      <c r="H10" s="405"/>
      <c r="I10" s="401" t="s">
        <v>819</v>
      </c>
      <c r="J10" s="405"/>
      <c r="K10" s="405"/>
      <c r="L10" s="104">
        <v>100</v>
      </c>
      <c r="M10" s="401" t="s">
        <v>816</v>
      </c>
      <c r="N10" s="402"/>
      <c r="O10" s="405" t="s">
        <v>973</v>
      </c>
      <c r="P10" s="406"/>
      <c r="Q10" s="43"/>
    </row>
    <row r="11" spans="1:16" ht="12.75">
      <c r="A11" s="417"/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</row>
    <row r="12" spans="1:19" s="42" customFormat="1" ht="11.25" customHeight="1">
      <c r="A12" s="401" t="s">
        <v>377</v>
      </c>
      <c r="B12" s="402"/>
      <c r="C12" s="402"/>
      <c r="D12" s="402"/>
      <c r="E12" s="403"/>
      <c r="F12" s="452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60"/>
      <c r="R12" s="36"/>
      <c r="S12" s="36"/>
    </row>
    <row r="13" spans="1:17" s="3" customFormat="1" ht="13.5" customHeight="1">
      <c r="A13" s="24" t="s">
        <v>680</v>
      </c>
      <c r="B13" s="406" t="s">
        <v>394</v>
      </c>
      <c r="C13" s="425"/>
      <c r="D13" s="425"/>
      <c r="E13" s="425"/>
      <c r="F13" s="425"/>
      <c r="G13" s="425"/>
      <c r="H13" s="425"/>
      <c r="I13" s="425"/>
      <c r="J13" s="428" t="s">
        <v>693</v>
      </c>
      <c r="K13" s="401"/>
      <c r="L13" s="107" t="s">
        <v>49</v>
      </c>
      <c r="M13" s="57" t="s">
        <v>815</v>
      </c>
      <c r="N13" s="405" t="s">
        <v>962</v>
      </c>
      <c r="O13" s="405"/>
      <c r="P13" s="406"/>
      <c r="Q13" s="60"/>
    </row>
    <row r="14" spans="1:17" s="3" customFormat="1" ht="13.5" customHeight="1">
      <c r="A14" s="24" t="s">
        <v>691</v>
      </c>
      <c r="B14" s="444" t="s">
        <v>956</v>
      </c>
      <c r="C14" s="445"/>
      <c r="D14" s="448" t="s">
        <v>693</v>
      </c>
      <c r="E14" s="449"/>
      <c r="F14" s="444" t="s">
        <v>49</v>
      </c>
      <c r="G14" s="444"/>
      <c r="H14" s="445"/>
      <c r="I14" s="24" t="s">
        <v>678</v>
      </c>
      <c r="J14" s="108" t="s">
        <v>903</v>
      </c>
      <c r="K14" s="24" t="s">
        <v>679</v>
      </c>
      <c r="L14" s="108" t="s">
        <v>903</v>
      </c>
      <c r="M14" s="448" t="s">
        <v>695</v>
      </c>
      <c r="N14" s="449"/>
      <c r="O14" s="450" t="s">
        <v>903</v>
      </c>
      <c r="P14" s="451"/>
      <c r="Q14" s="60"/>
    </row>
    <row r="15" spans="1:17" s="3" customFormat="1" ht="13.5" customHeight="1">
      <c r="A15" s="24" t="s">
        <v>818</v>
      </c>
      <c r="B15" s="444" t="s">
        <v>47</v>
      </c>
      <c r="C15" s="444"/>
      <c r="D15" s="444"/>
      <c r="E15" s="444"/>
      <c r="F15" s="444"/>
      <c r="G15" s="444"/>
      <c r="H15" s="444"/>
      <c r="I15" s="444"/>
      <c r="J15" s="445"/>
      <c r="K15" s="446" t="s">
        <v>694</v>
      </c>
      <c r="L15" s="447"/>
      <c r="M15" s="405" t="s">
        <v>911</v>
      </c>
      <c r="N15" s="405"/>
      <c r="O15" s="405"/>
      <c r="P15" s="406"/>
      <c r="Q15" s="43"/>
    </row>
    <row r="16" spans="1:17" s="3" customFormat="1" ht="13.5" customHeight="1">
      <c r="A16" s="24" t="s">
        <v>692</v>
      </c>
      <c r="B16" s="405" t="s">
        <v>903</v>
      </c>
      <c r="C16" s="405"/>
      <c r="D16" s="405"/>
      <c r="E16" s="405"/>
      <c r="F16" s="405"/>
      <c r="G16" s="405"/>
      <c r="H16" s="405"/>
      <c r="I16" s="401" t="s">
        <v>819</v>
      </c>
      <c r="J16" s="405"/>
      <c r="K16" s="405"/>
      <c r="L16" s="104">
        <v>4000</v>
      </c>
      <c r="M16" s="401" t="s">
        <v>816</v>
      </c>
      <c r="N16" s="402"/>
      <c r="O16" s="405" t="s">
        <v>961</v>
      </c>
      <c r="P16" s="406"/>
      <c r="Q16" s="43"/>
    </row>
    <row r="17" spans="1:16" ht="12.7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</row>
    <row r="18" spans="1:19" s="42" customFormat="1" ht="11.25" customHeight="1">
      <c r="A18" s="401" t="s">
        <v>776</v>
      </c>
      <c r="B18" s="402"/>
      <c r="C18" s="402"/>
      <c r="D18" s="402"/>
      <c r="E18" s="403"/>
      <c r="F18" s="452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60"/>
      <c r="R18" s="36"/>
      <c r="S18" s="36"/>
    </row>
    <row r="19" spans="1:17" s="3" customFormat="1" ht="13.5" customHeight="1">
      <c r="A19" s="24" t="s">
        <v>680</v>
      </c>
      <c r="B19" s="406" t="s">
        <v>364</v>
      </c>
      <c r="C19" s="425"/>
      <c r="D19" s="425"/>
      <c r="E19" s="425"/>
      <c r="F19" s="425"/>
      <c r="G19" s="425"/>
      <c r="H19" s="425"/>
      <c r="I19" s="425"/>
      <c r="J19" s="428" t="s">
        <v>693</v>
      </c>
      <c r="K19" s="401"/>
      <c r="L19" s="107" t="s">
        <v>49</v>
      </c>
      <c r="M19" s="57" t="s">
        <v>815</v>
      </c>
      <c r="N19" s="405" t="s">
        <v>962</v>
      </c>
      <c r="O19" s="405"/>
      <c r="P19" s="406"/>
      <c r="Q19" s="60"/>
    </row>
    <row r="20" spans="1:17" s="3" customFormat="1" ht="13.5" customHeight="1">
      <c r="A20" s="24" t="s">
        <v>691</v>
      </c>
      <c r="B20" s="444" t="s">
        <v>956</v>
      </c>
      <c r="C20" s="445"/>
      <c r="D20" s="448" t="s">
        <v>693</v>
      </c>
      <c r="E20" s="449"/>
      <c r="F20" s="444" t="s">
        <v>49</v>
      </c>
      <c r="G20" s="444"/>
      <c r="H20" s="445"/>
      <c r="I20" s="24" t="s">
        <v>678</v>
      </c>
      <c r="J20" s="108" t="s">
        <v>903</v>
      </c>
      <c r="K20" s="24" t="s">
        <v>679</v>
      </c>
      <c r="L20" s="108" t="s">
        <v>903</v>
      </c>
      <c r="M20" s="448" t="s">
        <v>695</v>
      </c>
      <c r="N20" s="449"/>
      <c r="O20" s="450" t="s">
        <v>368</v>
      </c>
      <c r="P20" s="451"/>
      <c r="Q20" s="60"/>
    </row>
    <row r="21" spans="1:17" s="3" customFormat="1" ht="13.5" customHeight="1">
      <c r="A21" s="24" t="s">
        <v>818</v>
      </c>
      <c r="B21" s="444" t="s">
        <v>47</v>
      </c>
      <c r="C21" s="444"/>
      <c r="D21" s="444"/>
      <c r="E21" s="444"/>
      <c r="F21" s="444"/>
      <c r="G21" s="444"/>
      <c r="H21" s="444"/>
      <c r="I21" s="444"/>
      <c r="J21" s="445"/>
      <c r="K21" s="446" t="s">
        <v>694</v>
      </c>
      <c r="L21" s="447"/>
      <c r="M21" s="405" t="s">
        <v>911</v>
      </c>
      <c r="N21" s="405"/>
      <c r="O21" s="405"/>
      <c r="P21" s="406"/>
      <c r="Q21" s="43"/>
    </row>
    <row r="22" spans="1:17" s="3" customFormat="1" ht="13.5" customHeight="1">
      <c r="A22" s="24" t="s">
        <v>692</v>
      </c>
      <c r="B22" s="405" t="s">
        <v>365</v>
      </c>
      <c r="C22" s="405"/>
      <c r="D22" s="405"/>
      <c r="E22" s="405"/>
      <c r="F22" s="405"/>
      <c r="G22" s="405"/>
      <c r="H22" s="405"/>
      <c r="I22" s="401" t="s">
        <v>819</v>
      </c>
      <c r="J22" s="405"/>
      <c r="K22" s="405"/>
      <c r="L22" s="104">
        <v>3000</v>
      </c>
      <c r="M22" s="401" t="s">
        <v>816</v>
      </c>
      <c r="N22" s="402"/>
      <c r="O22" s="405" t="s">
        <v>911</v>
      </c>
      <c r="P22" s="406"/>
      <c r="Q22" s="43"/>
    </row>
    <row r="23" spans="1:16" ht="12.75">
      <c r="A23" s="41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</row>
    <row r="24" spans="1:17" s="3" customFormat="1" ht="13.5" customHeight="1">
      <c r="A24" s="24" t="s">
        <v>680</v>
      </c>
      <c r="B24" s="406" t="s">
        <v>366</v>
      </c>
      <c r="C24" s="425"/>
      <c r="D24" s="425"/>
      <c r="E24" s="425"/>
      <c r="F24" s="425"/>
      <c r="G24" s="425"/>
      <c r="H24" s="425"/>
      <c r="I24" s="425"/>
      <c r="J24" s="428" t="s">
        <v>693</v>
      </c>
      <c r="K24" s="401"/>
      <c r="L24" s="107" t="s">
        <v>49</v>
      </c>
      <c r="M24" s="57" t="s">
        <v>815</v>
      </c>
      <c r="N24" s="405" t="s">
        <v>962</v>
      </c>
      <c r="O24" s="405"/>
      <c r="P24" s="406"/>
      <c r="Q24" s="60"/>
    </row>
    <row r="25" spans="1:17" s="3" customFormat="1" ht="13.5" customHeight="1">
      <c r="A25" s="24" t="s">
        <v>691</v>
      </c>
      <c r="B25" s="444" t="s">
        <v>959</v>
      </c>
      <c r="C25" s="445"/>
      <c r="D25" s="448" t="s">
        <v>693</v>
      </c>
      <c r="E25" s="449"/>
      <c r="F25" s="444" t="s">
        <v>49</v>
      </c>
      <c r="G25" s="444"/>
      <c r="H25" s="445"/>
      <c r="I25" s="24" t="s">
        <v>678</v>
      </c>
      <c r="J25" s="108" t="s">
        <v>903</v>
      </c>
      <c r="K25" s="24" t="s">
        <v>679</v>
      </c>
      <c r="L25" s="108" t="s">
        <v>903</v>
      </c>
      <c r="M25" s="448" t="s">
        <v>695</v>
      </c>
      <c r="N25" s="449"/>
      <c r="O25" s="450" t="s">
        <v>903</v>
      </c>
      <c r="P25" s="451"/>
      <c r="Q25" s="60"/>
    </row>
    <row r="26" spans="1:17" s="3" customFormat="1" ht="13.5" customHeight="1">
      <c r="A26" s="24" t="s">
        <v>818</v>
      </c>
      <c r="B26" s="444" t="s">
        <v>47</v>
      </c>
      <c r="C26" s="444"/>
      <c r="D26" s="444"/>
      <c r="E26" s="444"/>
      <c r="F26" s="444"/>
      <c r="G26" s="444"/>
      <c r="H26" s="444"/>
      <c r="I26" s="444"/>
      <c r="J26" s="445"/>
      <c r="K26" s="446" t="s">
        <v>694</v>
      </c>
      <c r="L26" s="447"/>
      <c r="M26" s="405" t="s">
        <v>911</v>
      </c>
      <c r="N26" s="405"/>
      <c r="O26" s="405"/>
      <c r="P26" s="406"/>
      <c r="Q26" s="43"/>
    </row>
    <row r="27" spans="1:17" s="3" customFormat="1" ht="13.5" customHeight="1">
      <c r="A27" s="24" t="s">
        <v>692</v>
      </c>
      <c r="B27" s="405" t="s">
        <v>367</v>
      </c>
      <c r="C27" s="405"/>
      <c r="D27" s="405"/>
      <c r="E27" s="405"/>
      <c r="F27" s="405"/>
      <c r="G27" s="405"/>
      <c r="H27" s="405"/>
      <c r="I27" s="401" t="s">
        <v>819</v>
      </c>
      <c r="J27" s="405"/>
      <c r="K27" s="405"/>
      <c r="L27" s="104">
        <v>240000</v>
      </c>
      <c r="M27" s="401" t="s">
        <v>816</v>
      </c>
      <c r="N27" s="402"/>
      <c r="O27" s="405" t="s">
        <v>903</v>
      </c>
      <c r="P27" s="406"/>
      <c r="Q27" s="43"/>
    </row>
    <row r="28" spans="1:16" ht="12.75">
      <c r="A28" s="417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</row>
    <row r="29" spans="1:19" s="42" customFormat="1" ht="11.25" customHeight="1">
      <c r="A29" s="401" t="s">
        <v>215</v>
      </c>
      <c r="B29" s="402"/>
      <c r="C29" s="402"/>
      <c r="D29" s="402"/>
      <c r="E29" s="403"/>
      <c r="F29" s="452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60"/>
      <c r="R29" s="36"/>
      <c r="S29" s="36"/>
    </row>
    <row r="30" spans="1:17" s="3" customFormat="1" ht="13.5" customHeight="1">
      <c r="A30" s="24" t="s">
        <v>680</v>
      </c>
      <c r="B30" s="406" t="s">
        <v>220</v>
      </c>
      <c r="C30" s="425"/>
      <c r="D30" s="425"/>
      <c r="E30" s="425"/>
      <c r="F30" s="425"/>
      <c r="G30" s="425"/>
      <c r="H30" s="425"/>
      <c r="I30" s="425"/>
      <c r="J30" s="428" t="s">
        <v>693</v>
      </c>
      <c r="K30" s="401"/>
      <c r="L30" s="107" t="s">
        <v>49</v>
      </c>
      <c r="M30" s="57" t="s">
        <v>815</v>
      </c>
      <c r="N30" s="405" t="s">
        <v>962</v>
      </c>
      <c r="O30" s="405"/>
      <c r="P30" s="406"/>
      <c r="Q30" s="60"/>
    </row>
    <row r="31" spans="1:17" s="3" customFormat="1" ht="13.5" customHeight="1">
      <c r="A31" s="24" t="s">
        <v>691</v>
      </c>
      <c r="B31" s="444" t="s">
        <v>959</v>
      </c>
      <c r="C31" s="445"/>
      <c r="D31" s="448" t="s">
        <v>693</v>
      </c>
      <c r="E31" s="449"/>
      <c r="F31" s="444" t="s">
        <v>49</v>
      </c>
      <c r="G31" s="444"/>
      <c r="H31" s="445"/>
      <c r="I31" s="24" t="s">
        <v>678</v>
      </c>
      <c r="J31" s="108" t="s">
        <v>903</v>
      </c>
      <c r="K31" s="24" t="s">
        <v>679</v>
      </c>
      <c r="L31" s="108" t="s">
        <v>903</v>
      </c>
      <c r="M31" s="448" t="s">
        <v>695</v>
      </c>
      <c r="N31" s="449"/>
      <c r="O31" s="450" t="s">
        <v>903</v>
      </c>
      <c r="P31" s="451"/>
      <c r="Q31" s="60"/>
    </row>
    <row r="32" spans="1:17" s="3" customFormat="1" ht="13.5" customHeight="1">
      <c r="A32" s="24" t="s">
        <v>818</v>
      </c>
      <c r="B32" s="444" t="s">
        <v>221</v>
      </c>
      <c r="C32" s="444"/>
      <c r="D32" s="444"/>
      <c r="E32" s="444"/>
      <c r="F32" s="444"/>
      <c r="G32" s="444"/>
      <c r="H32" s="444"/>
      <c r="I32" s="444"/>
      <c r="J32" s="445"/>
      <c r="K32" s="446" t="s">
        <v>694</v>
      </c>
      <c r="L32" s="447"/>
      <c r="M32" s="405" t="s">
        <v>903</v>
      </c>
      <c r="N32" s="405"/>
      <c r="O32" s="405"/>
      <c r="P32" s="406"/>
      <c r="Q32" s="43"/>
    </row>
    <row r="33" spans="1:17" s="3" customFormat="1" ht="13.5" customHeight="1">
      <c r="A33" s="24" t="s">
        <v>692</v>
      </c>
      <c r="B33" s="405" t="s">
        <v>903</v>
      </c>
      <c r="C33" s="405"/>
      <c r="D33" s="405"/>
      <c r="E33" s="405"/>
      <c r="F33" s="405"/>
      <c r="G33" s="405"/>
      <c r="H33" s="405"/>
      <c r="I33" s="401" t="s">
        <v>819</v>
      </c>
      <c r="J33" s="405"/>
      <c r="K33" s="405"/>
      <c r="L33" s="104" t="s">
        <v>903</v>
      </c>
      <c r="M33" s="401" t="s">
        <v>816</v>
      </c>
      <c r="N33" s="402"/>
      <c r="O33" s="405" t="s">
        <v>1032</v>
      </c>
      <c r="P33" s="406"/>
      <c r="Q33" s="43"/>
    </row>
    <row r="34" spans="1:16" ht="12.75">
      <c r="A34" s="417"/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</row>
    <row r="35" spans="1:19" s="42" customFormat="1" ht="11.25" customHeight="1">
      <c r="A35" s="401" t="s">
        <v>225</v>
      </c>
      <c r="B35" s="402"/>
      <c r="C35" s="402"/>
      <c r="D35" s="402"/>
      <c r="E35" s="403"/>
      <c r="F35" s="452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60"/>
      <c r="R35" s="36"/>
      <c r="S35" s="36"/>
    </row>
    <row r="36" spans="1:17" s="3" customFormat="1" ht="13.5" customHeight="1">
      <c r="A36" s="24" t="s">
        <v>680</v>
      </c>
      <c r="B36" s="406" t="s">
        <v>246</v>
      </c>
      <c r="C36" s="425"/>
      <c r="D36" s="425"/>
      <c r="E36" s="425"/>
      <c r="F36" s="425"/>
      <c r="G36" s="425"/>
      <c r="H36" s="425"/>
      <c r="I36" s="425"/>
      <c r="J36" s="428" t="s">
        <v>693</v>
      </c>
      <c r="K36" s="401"/>
      <c r="L36" s="107" t="s">
        <v>248</v>
      </c>
      <c r="M36" s="57" t="s">
        <v>815</v>
      </c>
      <c r="N36" s="405" t="s">
        <v>962</v>
      </c>
      <c r="O36" s="405"/>
      <c r="P36" s="406"/>
      <c r="Q36" s="60"/>
    </row>
    <row r="37" spans="1:17" s="3" customFormat="1" ht="13.5" customHeight="1">
      <c r="A37" s="24" t="s">
        <v>691</v>
      </c>
      <c r="B37" s="444" t="s">
        <v>959</v>
      </c>
      <c r="C37" s="445"/>
      <c r="D37" s="448" t="s">
        <v>693</v>
      </c>
      <c r="E37" s="449"/>
      <c r="F37" s="444" t="s">
        <v>248</v>
      </c>
      <c r="G37" s="444"/>
      <c r="H37" s="445"/>
      <c r="I37" s="24" t="s">
        <v>678</v>
      </c>
      <c r="J37" s="108" t="s">
        <v>903</v>
      </c>
      <c r="K37" s="24" t="s">
        <v>679</v>
      </c>
      <c r="L37" s="108" t="s">
        <v>903</v>
      </c>
      <c r="M37" s="448" t="s">
        <v>695</v>
      </c>
      <c r="N37" s="449"/>
      <c r="O37" s="450" t="s">
        <v>903</v>
      </c>
      <c r="P37" s="451"/>
      <c r="Q37" s="60"/>
    </row>
    <row r="38" spans="1:17" s="3" customFormat="1" ht="13.5" customHeight="1">
      <c r="A38" s="24" t="s">
        <v>818</v>
      </c>
      <c r="B38" s="444" t="s">
        <v>221</v>
      </c>
      <c r="C38" s="444"/>
      <c r="D38" s="444"/>
      <c r="E38" s="444"/>
      <c r="F38" s="444"/>
      <c r="G38" s="444"/>
      <c r="H38" s="444"/>
      <c r="I38" s="444"/>
      <c r="J38" s="445"/>
      <c r="K38" s="446" t="s">
        <v>694</v>
      </c>
      <c r="L38" s="447"/>
      <c r="M38" s="405" t="s">
        <v>911</v>
      </c>
      <c r="N38" s="405"/>
      <c r="O38" s="405"/>
      <c r="P38" s="406"/>
      <c r="Q38" s="43"/>
    </row>
    <row r="39" spans="1:17" s="3" customFormat="1" ht="13.5" customHeight="1">
      <c r="A39" s="24" t="s">
        <v>692</v>
      </c>
      <c r="B39" s="405" t="s">
        <v>247</v>
      </c>
      <c r="C39" s="405"/>
      <c r="D39" s="405"/>
      <c r="E39" s="405"/>
      <c r="F39" s="405"/>
      <c r="G39" s="405"/>
      <c r="H39" s="405"/>
      <c r="I39" s="401" t="s">
        <v>819</v>
      </c>
      <c r="J39" s="405"/>
      <c r="K39" s="405"/>
      <c r="L39" s="104">
        <v>300</v>
      </c>
      <c r="M39" s="401" t="s">
        <v>816</v>
      </c>
      <c r="N39" s="402"/>
      <c r="O39" s="405" t="s">
        <v>1032</v>
      </c>
      <c r="P39" s="406"/>
      <c r="Q39" s="43"/>
    </row>
    <row r="40" spans="1:16" ht="12.75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</row>
    <row r="41" spans="1:16" ht="12.75">
      <c r="A41" s="417"/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</row>
  </sheetData>
  <sheetProtection password="CEFE" sheet="1"/>
  <mergeCells count="114">
    <mergeCell ref="A6:E6"/>
    <mergeCell ref="F6:P6"/>
    <mergeCell ref="A1:P1"/>
    <mergeCell ref="A4:P5"/>
    <mergeCell ref="A2:P2"/>
    <mergeCell ref="M3:N3"/>
    <mergeCell ref="O3:P3"/>
    <mergeCell ref="E3:L3"/>
    <mergeCell ref="A3:D3"/>
    <mergeCell ref="B7:I7"/>
    <mergeCell ref="J7:K7"/>
    <mergeCell ref="N7:P7"/>
    <mergeCell ref="B8:C8"/>
    <mergeCell ref="D8:E8"/>
    <mergeCell ref="F8:H8"/>
    <mergeCell ref="M8:N8"/>
    <mergeCell ref="O8:P8"/>
    <mergeCell ref="A11:P11"/>
    <mergeCell ref="A12:E12"/>
    <mergeCell ref="F12:P12"/>
    <mergeCell ref="B9:J9"/>
    <mergeCell ref="K9:L9"/>
    <mergeCell ref="M9:P9"/>
    <mergeCell ref="B10:H10"/>
    <mergeCell ref="I10:K10"/>
    <mergeCell ref="M10:N10"/>
    <mergeCell ref="O10:P10"/>
    <mergeCell ref="B13:I13"/>
    <mergeCell ref="J13:K13"/>
    <mergeCell ref="N13:P13"/>
    <mergeCell ref="B14:C14"/>
    <mergeCell ref="D14:E14"/>
    <mergeCell ref="F14:H14"/>
    <mergeCell ref="M14:N14"/>
    <mergeCell ref="O14:P14"/>
    <mergeCell ref="A18:E18"/>
    <mergeCell ref="F18:P18"/>
    <mergeCell ref="A17:P17"/>
    <mergeCell ref="B15:J15"/>
    <mergeCell ref="K15:L15"/>
    <mergeCell ref="M15:P15"/>
    <mergeCell ref="B16:H16"/>
    <mergeCell ref="I16:K16"/>
    <mergeCell ref="M16:N16"/>
    <mergeCell ref="O16:P16"/>
    <mergeCell ref="B19:I19"/>
    <mergeCell ref="J19:K19"/>
    <mergeCell ref="N19:P19"/>
    <mergeCell ref="B20:C20"/>
    <mergeCell ref="D20:E20"/>
    <mergeCell ref="F20:H20"/>
    <mergeCell ref="M20:N20"/>
    <mergeCell ref="O20:P20"/>
    <mergeCell ref="M21:P21"/>
    <mergeCell ref="B22:H22"/>
    <mergeCell ref="I22:K22"/>
    <mergeCell ref="M22:N22"/>
    <mergeCell ref="O22:P22"/>
    <mergeCell ref="B21:J21"/>
    <mergeCell ref="K21:L21"/>
    <mergeCell ref="A23:P23"/>
    <mergeCell ref="B24:I24"/>
    <mergeCell ref="J24:K24"/>
    <mergeCell ref="N24:P24"/>
    <mergeCell ref="O25:P25"/>
    <mergeCell ref="B26:J26"/>
    <mergeCell ref="K26:L26"/>
    <mergeCell ref="M26:P26"/>
    <mergeCell ref="B25:C25"/>
    <mergeCell ref="D25:E25"/>
    <mergeCell ref="M25:N25"/>
    <mergeCell ref="F25:H25"/>
    <mergeCell ref="A28:P28"/>
    <mergeCell ref="A29:E29"/>
    <mergeCell ref="F29:P29"/>
    <mergeCell ref="M27:N27"/>
    <mergeCell ref="O27:P27"/>
    <mergeCell ref="B27:H27"/>
    <mergeCell ref="I27:K27"/>
    <mergeCell ref="B30:I30"/>
    <mergeCell ref="J30:K30"/>
    <mergeCell ref="N30:P30"/>
    <mergeCell ref="B31:C31"/>
    <mergeCell ref="D31:E31"/>
    <mergeCell ref="F31:H31"/>
    <mergeCell ref="M31:N31"/>
    <mergeCell ref="O31:P31"/>
    <mergeCell ref="A34:P34"/>
    <mergeCell ref="A35:E35"/>
    <mergeCell ref="F35:P35"/>
    <mergeCell ref="B32:J32"/>
    <mergeCell ref="K32:L32"/>
    <mergeCell ref="M32:P32"/>
    <mergeCell ref="B33:H33"/>
    <mergeCell ref="I33:K33"/>
    <mergeCell ref="M33:N33"/>
    <mergeCell ref="O33:P33"/>
    <mergeCell ref="B36:I36"/>
    <mergeCell ref="J36:K36"/>
    <mergeCell ref="N36:P36"/>
    <mergeCell ref="B37:C37"/>
    <mergeCell ref="D37:E37"/>
    <mergeCell ref="F37:H37"/>
    <mergeCell ref="M37:N37"/>
    <mergeCell ref="O37:P37"/>
    <mergeCell ref="A41:P41"/>
    <mergeCell ref="A40:P40"/>
    <mergeCell ref="B38:J38"/>
    <mergeCell ref="K38:L38"/>
    <mergeCell ref="M38:P38"/>
    <mergeCell ref="B39:H39"/>
    <mergeCell ref="I39:K39"/>
    <mergeCell ref="M39:N39"/>
    <mergeCell ref="O39:P3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20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0" customWidth="1"/>
    <col min="18" max="18" width="5.8515625" style="60" customWidth="1"/>
    <col min="19" max="19" width="5.8515625" style="0" customWidth="1"/>
  </cols>
  <sheetData>
    <row r="1" spans="1:18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456"/>
      <c r="R1" s="456"/>
    </row>
    <row r="2" spans="1:18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456"/>
      <c r="R2" s="456"/>
    </row>
    <row r="3" spans="1:18" ht="13.5" thickBot="1">
      <c r="A3" s="392" t="s">
        <v>825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9"/>
      <c r="M3" s="395" t="s">
        <v>684</v>
      </c>
      <c r="N3" s="396"/>
      <c r="O3" s="393" t="s">
        <v>900</v>
      </c>
      <c r="P3" s="394"/>
      <c r="Q3" s="456"/>
      <c r="R3" s="456"/>
    </row>
    <row r="4" spans="1:18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456"/>
      <c r="R4" s="456"/>
    </row>
    <row r="5" spans="1:18" s="35" customFormat="1" ht="11.25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456"/>
      <c r="R5" s="456"/>
    </row>
    <row r="6" spans="1:19" s="42" customFormat="1" ht="11.25" customHeight="1">
      <c r="A6" s="401" t="s">
        <v>1038</v>
      </c>
      <c r="B6" s="402"/>
      <c r="C6" s="402"/>
      <c r="D6" s="402"/>
      <c r="E6" s="403"/>
      <c r="F6" s="452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6"/>
      <c r="R6" s="456"/>
      <c r="S6" s="36"/>
    </row>
    <row r="7" spans="1:18" s="3" customFormat="1" ht="13.5" customHeight="1">
      <c r="A7" s="24" t="s">
        <v>680</v>
      </c>
      <c r="B7" s="405" t="s">
        <v>1041</v>
      </c>
      <c r="C7" s="405"/>
      <c r="D7" s="405"/>
      <c r="E7" s="405"/>
      <c r="F7" s="405"/>
      <c r="G7" s="405"/>
      <c r="H7" s="405"/>
      <c r="I7" s="406"/>
      <c r="J7" s="401" t="s">
        <v>816</v>
      </c>
      <c r="K7" s="402"/>
      <c r="L7" s="104" t="s">
        <v>903</v>
      </c>
      <c r="M7" s="57" t="s">
        <v>815</v>
      </c>
      <c r="N7" s="454" t="s">
        <v>962</v>
      </c>
      <c r="O7" s="454"/>
      <c r="P7" s="455"/>
      <c r="Q7" s="456"/>
      <c r="R7" s="456"/>
    </row>
    <row r="8" spans="1:18" s="3" customFormat="1" ht="13.5" customHeight="1">
      <c r="A8" s="24" t="s">
        <v>691</v>
      </c>
      <c r="B8" s="444" t="s">
        <v>903</v>
      </c>
      <c r="C8" s="445"/>
      <c r="D8" s="461" t="s">
        <v>817</v>
      </c>
      <c r="E8" s="462"/>
      <c r="F8" s="457" t="s">
        <v>903</v>
      </c>
      <c r="G8" s="457"/>
      <c r="H8" s="457"/>
      <c r="I8" s="457"/>
      <c r="J8" s="458"/>
      <c r="K8" s="24" t="s">
        <v>678</v>
      </c>
      <c r="L8" s="459" t="s">
        <v>903</v>
      </c>
      <c r="M8" s="460"/>
      <c r="N8" s="24" t="s">
        <v>679</v>
      </c>
      <c r="O8" s="459" t="s">
        <v>903</v>
      </c>
      <c r="P8" s="460"/>
      <c r="Q8" s="456"/>
      <c r="R8" s="456"/>
    </row>
    <row r="9" spans="1:18" ht="12.75">
      <c r="A9" s="400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56"/>
      <c r="R9" s="456"/>
    </row>
    <row r="10" spans="1:19" s="42" customFormat="1" ht="11.25" customHeight="1">
      <c r="A10" s="401" t="s">
        <v>769</v>
      </c>
      <c r="B10" s="402"/>
      <c r="C10" s="402"/>
      <c r="D10" s="402"/>
      <c r="E10" s="403"/>
      <c r="F10" s="452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6"/>
      <c r="R10" s="456"/>
      <c r="S10" s="36"/>
    </row>
    <row r="11" spans="1:18" s="3" customFormat="1" ht="13.5" customHeight="1">
      <c r="A11" s="24" t="s">
        <v>680</v>
      </c>
      <c r="B11" s="405" t="s">
        <v>955</v>
      </c>
      <c r="C11" s="405"/>
      <c r="D11" s="405"/>
      <c r="E11" s="405"/>
      <c r="F11" s="405"/>
      <c r="G11" s="405"/>
      <c r="H11" s="405"/>
      <c r="I11" s="406"/>
      <c r="J11" s="401" t="s">
        <v>816</v>
      </c>
      <c r="K11" s="402"/>
      <c r="L11" s="104" t="s">
        <v>961</v>
      </c>
      <c r="M11" s="57" t="s">
        <v>815</v>
      </c>
      <c r="N11" s="454" t="s">
        <v>962</v>
      </c>
      <c r="O11" s="454"/>
      <c r="P11" s="455"/>
      <c r="Q11" s="456"/>
      <c r="R11" s="456"/>
    </row>
    <row r="12" spans="1:18" s="3" customFormat="1" ht="13.5" customHeight="1">
      <c r="A12" s="24" t="s">
        <v>691</v>
      </c>
      <c r="B12" s="444" t="s">
        <v>956</v>
      </c>
      <c r="C12" s="445"/>
      <c r="D12" s="461" t="s">
        <v>817</v>
      </c>
      <c r="E12" s="462"/>
      <c r="F12" s="457" t="s">
        <v>964</v>
      </c>
      <c r="G12" s="457"/>
      <c r="H12" s="457"/>
      <c r="I12" s="457"/>
      <c r="J12" s="458"/>
      <c r="K12" s="24" t="s">
        <v>678</v>
      </c>
      <c r="L12" s="459">
        <v>41000</v>
      </c>
      <c r="M12" s="460"/>
      <c r="N12" s="24" t="s">
        <v>679</v>
      </c>
      <c r="O12" s="459" t="s">
        <v>903</v>
      </c>
      <c r="P12" s="460"/>
      <c r="Q12" s="456"/>
      <c r="R12" s="456"/>
    </row>
    <row r="13" spans="1:18" ht="12.75">
      <c r="A13" s="400"/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56"/>
      <c r="R13" s="456"/>
    </row>
    <row r="14" spans="1:18" s="3" customFormat="1" ht="13.5" customHeight="1">
      <c r="A14" s="24" t="s">
        <v>680</v>
      </c>
      <c r="B14" s="405" t="s">
        <v>957</v>
      </c>
      <c r="C14" s="405"/>
      <c r="D14" s="405"/>
      <c r="E14" s="405"/>
      <c r="F14" s="405"/>
      <c r="G14" s="405"/>
      <c r="H14" s="405"/>
      <c r="I14" s="406"/>
      <c r="J14" s="401" t="s">
        <v>816</v>
      </c>
      <c r="K14" s="402"/>
      <c r="L14" s="104" t="s">
        <v>963</v>
      </c>
      <c r="M14" s="57" t="s">
        <v>815</v>
      </c>
      <c r="N14" s="454" t="s">
        <v>962</v>
      </c>
      <c r="O14" s="454"/>
      <c r="P14" s="455"/>
      <c r="Q14" s="456"/>
      <c r="R14" s="456"/>
    </row>
    <row r="15" spans="1:18" s="3" customFormat="1" ht="13.5" customHeight="1">
      <c r="A15" s="24" t="s">
        <v>691</v>
      </c>
      <c r="B15" s="444" t="s">
        <v>956</v>
      </c>
      <c r="C15" s="445"/>
      <c r="D15" s="461" t="s">
        <v>817</v>
      </c>
      <c r="E15" s="462"/>
      <c r="F15" s="457" t="s">
        <v>965</v>
      </c>
      <c r="G15" s="457"/>
      <c r="H15" s="457"/>
      <c r="I15" s="457"/>
      <c r="J15" s="458"/>
      <c r="K15" s="24" t="s">
        <v>678</v>
      </c>
      <c r="L15" s="459">
        <v>37288</v>
      </c>
      <c r="M15" s="460"/>
      <c r="N15" s="24" t="s">
        <v>679</v>
      </c>
      <c r="O15" s="459" t="s">
        <v>903</v>
      </c>
      <c r="P15" s="460"/>
      <c r="Q15" s="456"/>
      <c r="R15" s="456"/>
    </row>
    <row r="16" spans="1:18" ht="12.7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56"/>
      <c r="R16" s="456"/>
    </row>
    <row r="17" spans="1:18" s="3" customFormat="1" ht="13.5" customHeight="1">
      <c r="A17" s="24" t="s">
        <v>680</v>
      </c>
      <c r="B17" s="405" t="s">
        <v>958</v>
      </c>
      <c r="C17" s="405"/>
      <c r="D17" s="405"/>
      <c r="E17" s="405"/>
      <c r="F17" s="405"/>
      <c r="G17" s="405"/>
      <c r="H17" s="405"/>
      <c r="I17" s="406"/>
      <c r="J17" s="401" t="s">
        <v>816</v>
      </c>
      <c r="K17" s="402"/>
      <c r="L17" s="104" t="s">
        <v>903</v>
      </c>
      <c r="M17" s="57" t="s">
        <v>815</v>
      </c>
      <c r="N17" s="454" t="s">
        <v>962</v>
      </c>
      <c r="O17" s="454"/>
      <c r="P17" s="455"/>
      <c r="Q17" s="456"/>
      <c r="R17" s="456"/>
    </row>
    <row r="18" spans="1:18" s="3" customFormat="1" ht="13.5" customHeight="1">
      <c r="A18" s="24" t="s">
        <v>691</v>
      </c>
      <c r="B18" s="444" t="s">
        <v>959</v>
      </c>
      <c r="C18" s="445"/>
      <c r="D18" s="461" t="s">
        <v>817</v>
      </c>
      <c r="E18" s="462"/>
      <c r="F18" s="457" t="s">
        <v>966</v>
      </c>
      <c r="G18" s="457"/>
      <c r="H18" s="457"/>
      <c r="I18" s="457"/>
      <c r="J18" s="458"/>
      <c r="K18" s="24" t="s">
        <v>678</v>
      </c>
      <c r="L18" s="459">
        <v>40575</v>
      </c>
      <c r="M18" s="460"/>
      <c r="N18" s="24" t="s">
        <v>679</v>
      </c>
      <c r="O18" s="459" t="s">
        <v>903</v>
      </c>
      <c r="P18" s="460"/>
      <c r="Q18" s="456"/>
      <c r="R18" s="456"/>
    </row>
    <row r="19" spans="1:18" ht="12.75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56"/>
      <c r="R19" s="456"/>
    </row>
    <row r="20" spans="1:18" s="3" customFormat="1" ht="13.5" customHeight="1">
      <c r="A20" s="24" t="s">
        <v>680</v>
      </c>
      <c r="B20" s="405" t="s">
        <v>960</v>
      </c>
      <c r="C20" s="405"/>
      <c r="D20" s="405"/>
      <c r="E20" s="405"/>
      <c r="F20" s="405"/>
      <c r="G20" s="405"/>
      <c r="H20" s="405"/>
      <c r="I20" s="406"/>
      <c r="J20" s="401" t="s">
        <v>816</v>
      </c>
      <c r="K20" s="402"/>
      <c r="L20" s="104" t="s">
        <v>961</v>
      </c>
      <c r="M20" s="57" t="s">
        <v>815</v>
      </c>
      <c r="N20" s="454" t="s">
        <v>962</v>
      </c>
      <c r="O20" s="454"/>
      <c r="P20" s="455"/>
      <c r="Q20" s="456"/>
      <c r="R20" s="456"/>
    </row>
    <row r="21" spans="1:18" s="3" customFormat="1" ht="13.5" customHeight="1">
      <c r="A21" s="24" t="s">
        <v>691</v>
      </c>
      <c r="B21" s="444" t="s">
        <v>959</v>
      </c>
      <c r="C21" s="445"/>
      <c r="D21" s="461" t="s">
        <v>817</v>
      </c>
      <c r="E21" s="462"/>
      <c r="F21" s="457" t="s">
        <v>899</v>
      </c>
      <c r="G21" s="457"/>
      <c r="H21" s="457"/>
      <c r="I21" s="457"/>
      <c r="J21" s="458"/>
      <c r="K21" s="24" t="s">
        <v>678</v>
      </c>
      <c r="L21" s="459">
        <v>39965</v>
      </c>
      <c r="M21" s="460"/>
      <c r="N21" s="24" t="s">
        <v>679</v>
      </c>
      <c r="O21" s="459" t="s">
        <v>903</v>
      </c>
      <c r="P21" s="460"/>
      <c r="Q21" s="456"/>
      <c r="R21" s="456"/>
    </row>
    <row r="22" spans="1:18" ht="12.75">
      <c r="A22" s="400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56"/>
      <c r="R22" s="456"/>
    </row>
    <row r="23" spans="1:19" s="42" customFormat="1" ht="11.25" customHeight="1">
      <c r="A23" s="401" t="s">
        <v>770</v>
      </c>
      <c r="B23" s="402"/>
      <c r="C23" s="402"/>
      <c r="D23" s="402"/>
      <c r="E23" s="403"/>
      <c r="F23" s="452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6"/>
      <c r="R23" s="456"/>
      <c r="S23" s="36"/>
    </row>
    <row r="24" spans="1:18" s="3" customFormat="1" ht="13.5" customHeight="1">
      <c r="A24" s="24" t="s">
        <v>680</v>
      </c>
      <c r="B24" s="405" t="s">
        <v>985</v>
      </c>
      <c r="C24" s="405"/>
      <c r="D24" s="405"/>
      <c r="E24" s="405"/>
      <c r="F24" s="405"/>
      <c r="G24" s="405"/>
      <c r="H24" s="405"/>
      <c r="I24" s="406"/>
      <c r="J24" s="401" t="s">
        <v>816</v>
      </c>
      <c r="K24" s="402"/>
      <c r="L24" s="104" t="s">
        <v>903</v>
      </c>
      <c r="M24" s="57" t="s">
        <v>815</v>
      </c>
      <c r="N24" s="454" t="s">
        <v>962</v>
      </c>
      <c r="O24" s="454"/>
      <c r="P24" s="455"/>
      <c r="Q24" s="456"/>
      <c r="R24" s="456"/>
    </row>
    <row r="25" spans="1:18" s="3" customFormat="1" ht="13.5" customHeight="1">
      <c r="A25" s="24" t="s">
        <v>691</v>
      </c>
      <c r="B25" s="444" t="s">
        <v>959</v>
      </c>
      <c r="C25" s="445"/>
      <c r="D25" s="461" t="s">
        <v>817</v>
      </c>
      <c r="E25" s="462"/>
      <c r="F25" s="457" t="s">
        <v>986</v>
      </c>
      <c r="G25" s="457"/>
      <c r="H25" s="457"/>
      <c r="I25" s="457"/>
      <c r="J25" s="458"/>
      <c r="K25" s="24" t="s">
        <v>678</v>
      </c>
      <c r="L25" s="459">
        <v>38047</v>
      </c>
      <c r="M25" s="460"/>
      <c r="N25" s="24" t="s">
        <v>679</v>
      </c>
      <c r="O25" s="459" t="s">
        <v>903</v>
      </c>
      <c r="P25" s="460"/>
      <c r="Q25" s="456"/>
      <c r="R25" s="456"/>
    </row>
    <row r="26" spans="1:18" ht="12.75">
      <c r="A26" s="400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56"/>
      <c r="R26" s="456"/>
    </row>
    <row r="27" spans="1:19" s="42" customFormat="1" ht="11.25" customHeight="1">
      <c r="A27" s="401" t="s">
        <v>771</v>
      </c>
      <c r="B27" s="402"/>
      <c r="C27" s="402"/>
      <c r="D27" s="402"/>
      <c r="E27" s="403"/>
      <c r="F27" s="452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6"/>
      <c r="R27" s="456"/>
      <c r="S27" s="36"/>
    </row>
    <row r="28" spans="1:18" s="3" customFormat="1" ht="13.5" customHeight="1">
      <c r="A28" s="24" t="s">
        <v>680</v>
      </c>
      <c r="B28" s="405" t="s">
        <v>4</v>
      </c>
      <c r="C28" s="405"/>
      <c r="D28" s="405"/>
      <c r="E28" s="405"/>
      <c r="F28" s="405"/>
      <c r="G28" s="405"/>
      <c r="H28" s="405"/>
      <c r="I28" s="406"/>
      <c r="J28" s="401" t="s">
        <v>816</v>
      </c>
      <c r="K28" s="402"/>
      <c r="L28" s="104" t="s">
        <v>961</v>
      </c>
      <c r="M28" s="57" t="s">
        <v>815</v>
      </c>
      <c r="N28" s="454" t="s">
        <v>962</v>
      </c>
      <c r="O28" s="454"/>
      <c r="P28" s="455"/>
      <c r="Q28" s="456"/>
      <c r="R28" s="456"/>
    </row>
    <row r="29" spans="1:18" s="3" customFormat="1" ht="13.5" customHeight="1">
      <c r="A29" s="24" t="s">
        <v>691</v>
      </c>
      <c r="B29" s="444" t="s">
        <v>959</v>
      </c>
      <c r="C29" s="445"/>
      <c r="D29" s="461" t="s">
        <v>817</v>
      </c>
      <c r="E29" s="462"/>
      <c r="F29" s="457" t="s">
        <v>8</v>
      </c>
      <c r="G29" s="457"/>
      <c r="H29" s="457"/>
      <c r="I29" s="457"/>
      <c r="J29" s="458"/>
      <c r="K29" s="24" t="s">
        <v>678</v>
      </c>
      <c r="L29" s="459">
        <v>38412</v>
      </c>
      <c r="M29" s="460"/>
      <c r="N29" s="24" t="s">
        <v>679</v>
      </c>
      <c r="O29" s="459" t="s">
        <v>903</v>
      </c>
      <c r="P29" s="460"/>
      <c r="Q29" s="456"/>
      <c r="R29" s="456"/>
    </row>
    <row r="30" spans="1:18" ht="12.75">
      <c r="A30" s="400"/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56"/>
      <c r="R30" s="456"/>
    </row>
    <row r="31" spans="1:18" s="3" customFormat="1" ht="13.5" customHeight="1">
      <c r="A31" s="24" t="s">
        <v>680</v>
      </c>
      <c r="B31" s="405" t="s">
        <v>5</v>
      </c>
      <c r="C31" s="405"/>
      <c r="D31" s="405"/>
      <c r="E31" s="405"/>
      <c r="F31" s="405"/>
      <c r="G31" s="405"/>
      <c r="H31" s="405"/>
      <c r="I31" s="406"/>
      <c r="J31" s="401" t="s">
        <v>816</v>
      </c>
      <c r="K31" s="402"/>
      <c r="L31" s="104" t="s">
        <v>961</v>
      </c>
      <c r="M31" s="57" t="s">
        <v>815</v>
      </c>
      <c r="N31" s="454" t="s">
        <v>962</v>
      </c>
      <c r="O31" s="454"/>
      <c r="P31" s="455"/>
      <c r="Q31" s="456"/>
      <c r="R31" s="456"/>
    </row>
    <row r="32" spans="1:18" s="3" customFormat="1" ht="13.5" customHeight="1">
      <c r="A32" s="24" t="s">
        <v>691</v>
      </c>
      <c r="B32" s="444" t="s">
        <v>959</v>
      </c>
      <c r="C32" s="445"/>
      <c r="D32" s="461" t="s">
        <v>817</v>
      </c>
      <c r="E32" s="462"/>
      <c r="F32" s="457" t="s">
        <v>964</v>
      </c>
      <c r="G32" s="457"/>
      <c r="H32" s="457"/>
      <c r="I32" s="457"/>
      <c r="J32" s="458"/>
      <c r="K32" s="24" t="s">
        <v>678</v>
      </c>
      <c r="L32" s="459">
        <v>40238</v>
      </c>
      <c r="M32" s="460"/>
      <c r="N32" s="24" t="s">
        <v>679</v>
      </c>
      <c r="O32" s="459" t="s">
        <v>903</v>
      </c>
      <c r="P32" s="460"/>
      <c r="Q32" s="456"/>
      <c r="R32" s="456"/>
    </row>
    <row r="33" spans="1:18" ht="12.75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56"/>
      <c r="R33" s="456"/>
    </row>
    <row r="34" spans="1:18" s="3" customFormat="1" ht="13.5" customHeight="1">
      <c r="A34" s="24" t="s">
        <v>680</v>
      </c>
      <c r="B34" s="405" t="s">
        <v>6</v>
      </c>
      <c r="C34" s="405"/>
      <c r="D34" s="405"/>
      <c r="E34" s="405"/>
      <c r="F34" s="405"/>
      <c r="G34" s="405"/>
      <c r="H34" s="405"/>
      <c r="I34" s="406"/>
      <c r="J34" s="401" t="s">
        <v>816</v>
      </c>
      <c r="K34" s="402"/>
      <c r="L34" s="104" t="s">
        <v>961</v>
      </c>
      <c r="M34" s="57" t="s">
        <v>815</v>
      </c>
      <c r="N34" s="454" t="s">
        <v>962</v>
      </c>
      <c r="O34" s="454"/>
      <c r="P34" s="455"/>
      <c r="Q34" s="456"/>
      <c r="R34" s="456"/>
    </row>
    <row r="35" spans="1:18" s="3" customFormat="1" ht="13.5" customHeight="1">
      <c r="A35" s="24" t="s">
        <v>691</v>
      </c>
      <c r="B35" s="444" t="s">
        <v>959</v>
      </c>
      <c r="C35" s="445"/>
      <c r="D35" s="461" t="s">
        <v>817</v>
      </c>
      <c r="E35" s="462"/>
      <c r="F35" s="457" t="s">
        <v>9</v>
      </c>
      <c r="G35" s="457"/>
      <c r="H35" s="457"/>
      <c r="I35" s="457"/>
      <c r="J35" s="458"/>
      <c r="K35" s="24" t="s">
        <v>678</v>
      </c>
      <c r="L35" s="459">
        <v>39873</v>
      </c>
      <c r="M35" s="460"/>
      <c r="N35" s="24" t="s">
        <v>679</v>
      </c>
      <c r="O35" s="459" t="s">
        <v>903</v>
      </c>
      <c r="P35" s="460"/>
      <c r="Q35" s="456"/>
      <c r="R35" s="456"/>
    </row>
    <row r="36" spans="1:18" ht="12.75">
      <c r="A36" s="400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56"/>
      <c r="R36" s="456"/>
    </row>
    <row r="37" spans="1:18" s="3" customFormat="1" ht="13.5" customHeight="1">
      <c r="A37" s="24" t="s">
        <v>680</v>
      </c>
      <c r="B37" s="405" t="s">
        <v>7</v>
      </c>
      <c r="C37" s="405"/>
      <c r="D37" s="405"/>
      <c r="E37" s="405"/>
      <c r="F37" s="405"/>
      <c r="G37" s="405"/>
      <c r="H37" s="405"/>
      <c r="I37" s="406"/>
      <c r="J37" s="401" t="s">
        <v>816</v>
      </c>
      <c r="K37" s="402"/>
      <c r="L37" s="104" t="s">
        <v>961</v>
      </c>
      <c r="M37" s="57" t="s">
        <v>815</v>
      </c>
      <c r="N37" s="454" t="s">
        <v>962</v>
      </c>
      <c r="O37" s="454"/>
      <c r="P37" s="455"/>
      <c r="Q37" s="456"/>
      <c r="R37" s="456"/>
    </row>
    <row r="38" spans="1:18" s="3" customFormat="1" ht="13.5" customHeight="1">
      <c r="A38" s="24" t="s">
        <v>691</v>
      </c>
      <c r="B38" s="444" t="s">
        <v>959</v>
      </c>
      <c r="C38" s="445"/>
      <c r="D38" s="461" t="s">
        <v>817</v>
      </c>
      <c r="E38" s="462"/>
      <c r="F38" s="457" t="s">
        <v>8</v>
      </c>
      <c r="G38" s="457"/>
      <c r="H38" s="457"/>
      <c r="I38" s="457"/>
      <c r="J38" s="458"/>
      <c r="K38" s="24" t="s">
        <v>678</v>
      </c>
      <c r="L38" s="459">
        <v>40969</v>
      </c>
      <c r="M38" s="460"/>
      <c r="N38" s="24" t="s">
        <v>679</v>
      </c>
      <c r="O38" s="459" t="s">
        <v>903</v>
      </c>
      <c r="P38" s="460"/>
      <c r="Q38" s="456"/>
      <c r="R38" s="456"/>
    </row>
    <row r="39" spans="1:18" ht="12.75">
      <c r="A39" s="400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56"/>
      <c r="R39" s="456"/>
    </row>
    <row r="40" spans="1:18" s="3" customFormat="1" ht="13.5" customHeight="1">
      <c r="A40" s="24" t="s">
        <v>680</v>
      </c>
      <c r="B40" s="405" t="s">
        <v>15</v>
      </c>
      <c r="C40" s="405"/>
      <c r="D40" s="405"/>
      <c r="E40" s="405"/>
      <c r="F40" s="405"/>
      <c r="G40" s="405"/>
      <c r="H40" s="405"/>
      <c r="I40" s="406"/>
      <c r="J40" s="401" t="s">
        <v>816</v>
      </c>
      <c r="K40" s="402"/>
      <c r="L40" s="104" t="s">
        <v>961</v>
      </c>
      <c r="M40" s="57" t="s">
        <v>815</v>
      </c>
      <c r="N40" s="454" t="s">
        <v>962</v>
      </c>
      <c r="O40" s="454"/>
      <c r="P40" s="455"/>
      <c r="Q40" s="456"/>
      <c r="R40" s="456"/>
    </row>
    <row r="41" spans="1:18" s="3" customFormat="1" ht="13.5" customHeight="1">
      <c r="A41" s="24" t="s">
        <v>691</v>
      </c>
      <c r="B41" s="444" t="s">
        <v>959</v>
      </c>
      <c r="C41" s="445"/>
      <c r="D41" s="461" t="s">
        <v>817</v>
      </c>
      <c r="E41" s="462"/>
      <c r="F41" s="457" t="s">
        <v>17</v>
      </c>
      <c r="G41" s="457"/>
      <c r="H41" s="457"/>
      <c r="I41" s="457"/>
      <c r="J41" s="458"/>
      <c r="K41" s="24" t="s">
        <v>678</v>
      </c>
      <c r="L41" s="459">
        <v>39508</v>
      </c>
      <c r="M41" s="460"/>
      <c r="N41" s="24" t="s">
        <v>679</v>
      </c>
      <c r="O41" s="459" t="s">
        <v>903</v>
      </c>
      <c r="P41" s="460"/>
      <c r="Q41" s="456"/>
      <c r="R41" s="456"/>
    </row>
    <row r="42" spans="1:18" ht="12.75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56"/>
      <c r="R42" s="456"/>
    </row>
    <row r="43" spans="1:18" s="3" customFormat="1" ht="13.5" customHeight="1">
      <c r="A43" s="24" t="s">
        <v>680</v>
      </c>
      <c r="B43" s="405" t="s">
        <v>16</v>
      </c>
      <c r="C43" s="405"/>
      <c r="D43" s="405"/>
      <c r="E43" s="405"/>
      <c r="F43" s="405"/>
      <c r="G43" s="405"/>
      <c r="H43" s="405"/>
      <c r="I43" s="406"/>
      <c r="J43" s="401" t="s">
        <v>816</v>
      </c>
      <c r="K43" s="402"/>
      <c r="L43" s="104" t="s">
        <v>963</v>
      </c>
      <c r="M43" s="57" t="s">
        <v>815</v>
      </c>
      <c r="N43" s="454" t="s">
        <v>962</v>
      </c>
      <c r="O43" s="454"/>
      <c r="P43" s="455"/>
      <c r="Q43" s="456"/>
      <c r="R43" s="456"/>
    </row>
    <row r="44" spans="1:18" s="3" customFormat="1" ht="13.5" customHeight="1">
      <c r="A44" s="24" t="s">
        <v>691</v>
      </c>
      <c r="B44" s="444" t="s">
        <v>956</v>
      </c>
      <c r="C44" s="445"/>
      <c r="D44" s="461" t="s">
        <v>817</v>
      </c>
      <c r="E44" s="462"/>
      <c r="F44" s="457" t="s">
        <v>903</v>
      </c>
      <c r="G44" s="457"/>
      <c r="H44" s="457"/>
      <c r="I44" s="457"/>
      <c r="J44" s="458"/>
      <c r="K44" s="24" t="s">
        <v>678</v>
      </c>
      <c r="L44" s="459">
        <v>37316</v>
      </c>
      <c r="M44" s="460"/>
      <c r="N44" s="24" t="s">
        <v>679</v>
      </c>
      <c r="O44" s="459" t="s">
        <v>903</v>
      </c>
      <c r="P44" s="460"/>
      <c r="Q44" s="456"/>
      <c r="R44" s="456"/>
    </row>
    <row r="45" spans="1:18" ht="12.75">
      <c r="A45" s="400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56"/>
      <c r="R45" s="456"/>
    </row>
    <row r="46" spans="1:19" s="42" customFormat="1" ht="11.25" customHeight="1">
      <c r="A46" s="401" t="s">
        <v>20</v>
      </c>
      <c r="B46" s="402"/>
      <c r="C46" s="402"/>
      <c r="D46" s="402"/>
      <c r="E46" s="403"/>
      <c r="F46" s="452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6"/>
      <c r="R46" s="456"/>
      <c r="S46" s="36"/>
    </row>
    <row r="47" spans="1:18" s="3" customFormat="1" ht="13.5" customHeight="1">
      <c r="A47" s="24" t="s">
        <v>680</v>
      </c>
      <c r="B47" s="405" t="s">
        <v>955</v>
      </c>
      <c r="C47" s="405"/>
      <c r="D47" s="405"/>
      <c r="E47" s="405"/>
      <c r="F47" s="405"/>
      <c r="G47" s="405"/>
      <c r="H47" s="405"/>
      <c r="I47" s="406"/>
      <c r="J47" s="401" t="s">
        <v>816</v>
      </c>
      <c r="K47" s="402"/>
      <c r="L47" s="104" t="s">
        <v>961</v>
      </c>
      <c r="M47" s="57" t="s">
        <v>815</v>
      </c>
      <c r="N47" s="454" t="s">
        <v>962</v>
      </c>
      <c r="O47" s="454"/>
      <c r="P47" s="455"/>
      <c r="Q47" s="456"/>
      <c r="R47" s="456"/>
    </row>
    <row r="48" spans="1:18" s="3" customFormat="1" ht="13.5" customHeight="1">
      <c r="A48" s="24" t="s">
        <v>691</v>
      </c>
      <c r="B48" s="444" t="s">
        <v>956</v>
      </c>
      <c r="C48" s="445"/>
      <c r="D48" s="461" t="s">
        <v>817</v>
      </c>
      <c r="E48" s="462"/>
      <c r="F48" s="457" t="s">
        <v>964</v>
      </c>
      <c r="G48" s="457"/>
      <c r="H48" s="457"/>
      <c r="I48" s="457"/>
      <c r="J48" s="458"/>
      <c r="K48" s="24" t="s">
        <v>678</v>
      </c>
      <c r="L48" s="459">
        <v>41000</v>
      </c>
      <c r="M48" s="460"/>
      <c r="N48" s="24" t="s">
        <v>679</v>
      </c>
      <c r="O48" s="459" t="s">
        <v>903</v>
      </c>
      <c r="P48" s="460"/>
      <c r="Q48" s="456"/>
      <c r="R48" s="456"/>
    </row>
    <row r="49" spans="1:18" ht="12.75">
      <c r="A49" s="400"/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56"/>
      <c r="R49" s="456"/>
    </row>
    <row r="50" spans="1:19" s="42" customFormat="1" ht="11.25" customHeight="1">
      <c r="A50" s="401" t="s">
        <v>377</v>
      </c>
      <c r="B50" s="402"/>
      <c r="C50" s="402"/>
      <c r="D50" s="402"/>
      <c r="E50" s="403"/>
      <c r="F50" s="452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6"/>
      <c r="R50" s="456"/>
      <c r="S50" s="36"/>
    </row>
    <row r="51" spans="1:18" s="3" customFormat="1" ht="13.5" customHeight="1">
      <c r="A51" s="24" t="s">
        <v>680</v>
      </c>
      <c r="B51" s="405" t="s">
        <v>395</v>
      </c>
      <c r="C51" s="405"/>
      <c r="D51" s="405"/>
      <c r="E51" s="405"/>
      <c r="F51" s="405"/>
      <c r="G51" s="405"/>
      <c r="H51" s="405"/>
      <c r="I51" s="406"/>
      <c r="J51" s="401" t="s">
        <v>816</v>
      </c>
      <c r="K51" s="402"/>
      <c r="L51" s="104" t="s">
        <v>961</v>
      </c>
      <c r="M51" s="57" t="s">
        <v>815</v>
      </c>
      <c r="N51" s="454" t="s">
        <v>962</v>
      </c>
      <c r="O51" s="454"/>
      <c r="P51" s="455"/>
      <c r="Q51" s="456"/>
      <c r="R51" s="456"/>
    </row>
    <row r="52" spans="1:18" s="3" customFormat="1" ht="13.5" customHeight="1">
      <c r="A52" s="24" t="s">
        <v>691</v>
      </c>
      <c r="B52" s="444" t="s">
        <v>956</v>
      </c>
      <c r="C52" s="445"/>
      <c r="D52" s="461" t="s">
        <v>817</v>
      </c>
      <c r="E52" s="462"/>
      <c r="F52" s="457" t="s">
        <v>397</v>
      </c>
      <c r="G52" s="457"/>
      <c r="H52" s="457"/>
      <c r="I52" s="457"/>
      <c r="J52" s="458"/>
      <c r="K52" s="24" t="s">
        <v>678</v>
      </c>
      <c r="L52" s="459">
        <v>41061</v>
      </c>
      <c r="M52" s="460"/>
      <c r="N52" s="24" t="s">
        <v>679</v>
      </c>
      <c r="O52" s="459" t="s">
        <v>903</v>
      </c>
      <c r="P52" s="460"/>
      <c r="Q52" s="456"/>
      <c r="R52" s="456"/>
    </row>
    <row r="53" spans="1:18" ht="12.75">
      <c r="A53" s="400"/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56"/>
      <c r="R53" s="456"/>
    </row>
    <row r="54" spans="1:18" s="3" customFormat="1" ht="13.5" customHeight="1">
      <c r="A54" s="24" t="s">
        <v>680</v>
      </c>
      <c r="B54" s="405" t="s">
        <v>396</v>
      </c>
      <c r="C54" s="405"/>
      <c r="D54" s="405"/>
      <c r="E54" s="405"/>
      <c r="F54" s="405"/>
      <c r="G54" s="405"/>
      <c r="H54" s="405"/>
      <c r="I54" s="406"/>
      <c r="J54" s="401" t="s">
        <v>816</v>
      </c>
      <c r="K54" s="402"/>
      <c r="L54" s="104" t="s">
        <v>903</v>
      </c>
      <c r="M54" s="57" t="s">
        <v>815</v>
      </c>
      <c r="N54" s="454" t="s">
        <v>903</v>
      </c>
      <c r="O54" s="454"/>
      <c r="P54" s="455"/>
      <c r="Q54" s="456"/>
      <c r="R54" s="456"/>
    </row>
    <row r="55" spans="1:18" s="3" customFormat="1" ht="13.5" customHeight="1">
      <c r="A55" s="24" t="s">
        <v>691</v>
      </c>
      <c r="B55" s="444" t="s">
        <v>903</v>
      </c>
      <c r="C55" s="445"/>
      <c r="D55" s="461" t="s">
        <v>817</v>
      </c>
      <c r="E55" s="462"/>
      <c r="F55" s="457" t="s">
        <v>398</v>
      </c>
      <c r="G55" s="457"/>
      <c r="H55" s="457"/>
      <c r="I55" s="457"/>
      <c r="J55" s="458"/>
      <c r="K55" s="24" t="s">
        <v>678</v>
      </c>
      <c r="L55" s="459">
        <v>41061</v>
      </c>
      <c r="M55" s="460"/>
      <c r="N55" s="24" t="s">
        <v>679</v>
      </c>
      <c r="O55" s="459" t="s">
        <v>903</v>
      </c>
      <c r="P55" s="460"/>
      <c r="Q55" s="456"/>
      <c r="R55" s="456"/>
    </row>
    <row r="56" spans="1:18" ht="12.75">
      <c r="A56" s="400"/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56"/>
      <c r="R56" s="456"/>
    </row>
    <row r="57" spans="1:19" s="42" customFormat="1" ht="11.25" customHeight="1">
      <c r="A57" s="401" t="s">
        <v>987</v>
      </c>
      <c r="B57" s="402"/>
      <c r="C57" s="402"/>
      <c r="D57" s="402"/>
      <c r="E57" s="403"/>
      <c r="F57" s="452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6"/>
      <c r="R57" s="456"/>
      <c r="S57" s="36"/>
    </row>
    <row r="58" spans="1:18" s="3" customFormat="1" ht="13.5" customHeight="1">
      <c r="A58" s="24" t="s">
        <v>680</v>
      </c>
      <c r="B58" s="405" t="s">
        <v>1008</v>
      </c>
      <c r="C58" s="405"/>
      <c r="D58" s="405"/>
      <c r="E58" s="405"/>
      <c r="F58" s="405"/>
      <c r="G58" s="405"/>
      <c r="H58" s="405"/>
      <c r="I58" s="406"/>
      <c r="J58" s="401" t="s">
        <v>816</v>
      </c>
      <c r="K58" s="402"/>
      <c r="L58" s="104" t="s">
        <v>961</v>
      </c>
      <c r="M58" s="57" t="s">
        <v>815</v>
      </c>
      <c r="N58" s="454" t="s">
        <v>962</v>
      </c>
      <c r="O58" s="454"/>
      <c r="P58" s="455"/>
      <c r="Q58" s="456"/>
      <c r="R58" s="456"/>
    </row>
    <row r="59" spans="1:18" s="3" customFormat="1" ht="13.5" customHeight="1">
      <c r="A59" s="24" t="s">
        <v>691</v>
      </c>
      <c r="B59" s="444" t="s">
        <v>959</v>
      </c>
      <c r="C59" s="445"/>
      <c r="D59" s="461" t="s">
        <v>817</v>
      </c>
      <c r="E59" s="462"/>
      <c r="F59" s="457" t="s">
        <v>1012</v>
      </c>
      <c r="G59" s="457"/>
      <c r="H59" s="457"/>
      <c r="I59" s="457"/>
      <c r="J59" s="458"/>
      <c r="K59" s="24" t="s">
        <v>678</v>
      </c>
      <c r="L59" s="459">
        <v>40588</v>
      </c>
      <c r="M59" s="460"/>
      <c r="N59" s="24" t="s">
        <v>679</v>
      </c>
      <c r="O59" s="459" t="s">
        <v>903</v>
      </c>
      <c r="P59" s="460"/>
      <c r="Q59" s="456"/>
      <c r="R59" s="456"/>
    </row>
    <row r="60" spans="1:18" ht="12.75">
      <c r="A60" s="400"/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56"/>
      <c r="R60" s="456"/>
    </row>
    <row r="61" spans="1:18" s="3" customFormat="1" ht="13.5" customHeight="1">
      <c r="A61" s="24" t="s">
        <v>680</v>
      </c>
      <c r="B61" s="405" t="s">
        <v>1009</v>
      </c>
      <c r="C61" s="405"/>
      <c r="D61" s="405"/>
      <c r="E61" s="405"/>
      <c r="F61" s="405"/>
      <c r="G61" s="405"/>
      <c r="H61" s="405"/>
      <c r="I61" s="406"/>
      <c r="J61" s="401" t="s">
        <v>816</v>
      </c>
      <c r="K61" s="402"/>
      <c r="L61" s="104" t="s">
        <v>961</v>
      </c>
      <c r="M61" s="57" t="s">
        <v>815</v>
      </c>
      <c r="N61" s="454" t="s">
        <v>962</v>
      </c>
      <c r="O61" s="454"/>
      <c r="P61" s="455"/>
      <c r="Q61" s="456"/>
      <c r="R61" s="456"/>
    </row>
    <row r="62" spans="1:18" s="3" customFormat="1" ht="13.5" customHeight="1">
      <c r="A62" s="24" t="s">
        <v>691</v>
      </c>
      <c r="B62" s="444" t="s">
        <v>959</v>
      </c>
      <c r="C62" s="445"/>
      <c r="D62" s="461" t="s">
        <v>817</v>
      </c>
      <c r="E62" s="462"/>
      <c r="F62" s="457" t="s">
        <v>1012</v>
      </c>
      <c r="G62" s="457"/>
      <c r="H62" s="457"/>
      <c r="I62" s="457"/>
      <c r="J62" s="458"/>
      <c r="K62" s="24" t="s">
        <v>678</v>
      </c>
      <c r="L62" s="459">
        <v>40756</v>
      </c>
      <c r="M62" s="460"/>
      <c r="N62" s="24" t="s">
        <v>679</v>
      </c>
      <c r="O62" s="459" t="s">
        <v>903</v>
      </c>
      <c r="P62" s="460"/>
      <c r="Q62" s="456"/>
      <c r="R62" s="456"/>
    </row>
    <row r="63" spans="1:18" ht="12.75">
      <c r="A63" s="400"/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56"/>
      <c r="R63" s="456"/>
    </row>
    <row r="64" spans="1:18" s="3" customFormat="1" ht="13.5" customHeight="1">
      <c r="A64" s="24" t="s">
        <v>680</v>
      </c>
      <c r="B64" s="405" t="s">
        <v>1010</v>
      </c>
      <c r="C64" s="405"/>
      <c r="D64" s="405"/>
      <c r="E64" s="405"/>
      <c r="F64" s="405"/>
      <c r="G64" s="405"/>
      <c r="H64" s="405"/>
      <c r="I64" s="406"/>
      <c r="J64" s="401" t="s">
        <v>816</v>
      </c>
      <c r="K64" s="402"/>
      <c r="L64" s="104" t="s">
        <v>961</v>
      </c>
      <c r="M64" s="57" t="s">
        <v>815</v>
      </c>
      <c r="N64" s="454" t="s">
        <v>962</v>
      </c>
      <c r="O64" s="454"/>
      <c r="P64" s="455"/>
      <c r="Q64" s="456"/>
      <c r="R64" s="456"/>
    </row>
    <row r="65" spans="1:18" s="3" customFormat="1" ht="13.5" customHeight="1">
      <c r="A65" s="24" t="s">
        <v>691</v>
      </c>
      <c r="B65" s="444" t="s">
        <v>959</v>
      </c>
      <c r="C65" s="445"/>
      <c r="D65" s="461" t="s">
        <v>817</v>
      </c>
      <c r="E65" s="462"/>
      <c r="F65" s="457" t="s">
        <v>1012</v>
      </c>
      <c r="G65" s="457"/>
      <c r="H65" s="457"/>
      <c r="I65" s="457"/>
      <c r="J65" s="458"/>
      <c r="K65" s="24" t="s">
        <v>678</v>
      </c>
      <c r="L65" s="459">
        <v>41281</v>
      </c>
      <c r="M65" s="460"/>
      <c r="N65" s="24" t="s">
        <v>679</v>
      </c>
      <c r="O65" s="459" t="s">
        <v>903</v>
      </c>
      <c r="P65" s="460"/>
      <c r="Q65" s="456"/>
      <c r="R65" s="456"/>
    </row>
    <row r="66" spans="1:18" ht="12.75">
      <c r="A66" s="400"/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56"/>
      <c r="R66" s="456"/>
    </row>
    <row r="67" spans="1:18" s="3" customFormat="1" ht="13.5" customHeight="1">
      <c r="A67" s="24" t="s">
        <v>680</v>
      </c>
      <c r="B67" s="405" t="s">
        <v>1011</v>
      </c>
      <c r="C67" s="405"/>
      <c r="D67" s="405"/>
      <c r="E67" s="405"/>
      <c r="F67" s="405"/>
      <c r="G67" s="405"/>
      <c r="H67" s="405"/>
      <c r="I67" s="406"/>
      <c r="J67" s="401" t="s">
        <v>816</v>
      </c>
      <c r="K67" s="402"/>
      <c r="L67" s="104" t="s">
        <v>961</v>
      </c>
      <c r="M67" s="57" t="s">
        <v>815</v>
      </c>
      <c r="N67" s="454" t="s">
        <v>962</v>
      </c>
      <c r="O67" s="454"/>
      <c r="P67" s="455"/>
      <c r="Q67" s="456"/>
      <c r="R67" s="456"/>
    </row>
    <row r="68" spans="1:18" s="3" customFormat="1" ht="13.5" customHeight="1">
      <c r="A68" s="24" t="s">
        <v>691</v>
      </c>
      <c r="B68" s="444" t="s">
        <v>956</v>
      </c>
      <c r="C68" s="445"/>
      <c r="D68" s="461" t="s">
        <v>817</v>
      </c>
      <c r="E68" s="462"/>
      <c r="F68" s="457" t="s">
        <v>1012</v>
      </c>
      <c r="G68" s="457"/>
      <c r="H68" s="457"/>
      <c r="I68" s="457"/>
      <c r="J68" s="458"/>
      <c r="K68" s="24" t="s">
        <v>678</v>
      </c>
      <c r="L68" s="459">
        <v>41309</v>
      </c>
      <c r="M68" s="460"/>
      <c r="N68" s="24" t="s">
        <v>679</v>
      </c>
      <c r="O68" s="459" t="s">
        <v>903</v>
      </c>
      <c r="P68" s="460"/>
      <c r="Q68" s="456"/>
      <c r="R68" s="456"/>
    </row>
    <row r="69" spans="1:18" ht="12.75">
      <c r="A69" s="400"/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56"/>
      <c r="R69" s="456"/>
    </row>
    <row r="70" spans="1:19" s="42" customFormat="1" ht="11.25" customHeight="1">
      <c r="A70" s="401" t="s">
        <v>313</v>
      </c>
      <c r="B70" s="402"/>
      <c r="C70" s="402"/>
      <c r="D70" s="402"/>
      <c r="E70" s="403"/>
      <c r="F70" s="452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6"/>
      <c r="R70" s="456"/>
      <c r="S70" s="36"/>
    </row>
    <row r="71" spans="1:18" s="3" customFormat="1" ht="13.5" customHeight="1">
      <c r="A71" s="24" t="s">
        <v>680</v>
      </c>
      <c r="B71" s="405" t="s">
        <v>341</v>
      </c>
      <c r="C71" s="405"/>
      <c r="D71" s="405"/>
      <c r="E71" s="405"/>
      <c r="F71" s="405"/>
      <c r="G71" s="405"/>
      <c r="H71" s="405"/>
      <c r="I71" s="406"/>
      <c r="J71" s="401" t="s">
        <v>816</v>
      </c>
      <c r="K71" s="402"/>
      <c r="L71" s="104" t="s">
        <v>903</v>
      </c>
      <c r="M71" s="57" t="s">
        <v>815</v>
      </c>
      <c r="N71" s="454" t="s">
        <v>962</v>
      </c>
      <c r="O71" s="454"/>
      <c r="P71" s="455"/>
      <c r="Q71" s="456"/>
      <c r="R71" s="456"/>
    </row>
    <row r="72" spans="1:18" s="3" customFormat="1" ht="13.5" customHeight="1">
      <c r="A72" s="24" t="s">
        <v>691</v>
      </c>
      <c r="B72" s="444" t="s">
        <v>956</v>
      </c>
      <c r="C72" s="445"/>
      <c r="D72" s="461" t="s">
        <v>817</v>
      </c>
      <c r="E72" s="462"/>
      <c r="F72" s="457" t="s">
        <v>342</v>
      </c>
      <c r="G72" s="457"/>
      <c r="H72" s="457"/>
      <c r="I72" s="457"/>
      <c r="J72" s="458"/>
      <c r="K72" s="24" t="s">
        <v>678</v>
      </c>
      <c r="L72" s="459">
        <v>40330</v>
      </c>
      <c r="M72" s="460"/>
      <c r="N72" s="24" t="s">
        <v>679</v>
      </c>
      <c r="O72" s="459" t="s">
        <v>903</v>
      </c>
      <c r="P72" s="460"/>
      <c r="Q72" s="456"/>
      <c r="R72" s="456"/>
    </row>
    <row r="73" spans="1:18" ht="12.75">
      <c r="A73" s="400"/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56"/>
      <c r="R73" s="456"/>
    </row>
    <row r="74" spans="1:19" s="42" customFormat="1" ht="11.25" customHeight="1">
      <c r="A74" s="401" t="s">
        <v>406</v>
      </c>
      <c r="B74" s="402"/>
      <c r="C74" s="402"/>
      <c r="D74" s="402"/>
      <c r="E74" s="403"/>
      <c r="F74" s="452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6"/>
      <c r="R74" s="456"/>
      <c r="S74" s="36"/>
    </row>
    <row r="75" spans="1:18" s="3" customFormat="1" ht="13.5" customHeight="1">
      <c r="A75" s="24" t="s">
        <v>680</v>
      </c>
      <c r="B75" s="405" t="s">
        <v>417</v>
      </c>
      <c r="C75" s="405"/>
      <c r="D75" s="405"/>
      <c r="E75" s="405"/>
      <c r="F75" s="405"/>
      <c r="G75" s="405"/>
      <c r="H75" s="405"/>
      <c r="I75" s="406"/>
      <c r="J75" s="401" t="s">
        <v>816</v>
      </c>
      <c r="K75" s="402"/>
      <c r="L75" s="104" t="s">
        <v>973</v>
      </c>
      <c r="M75" s="57" t="s">
        <v>815</v>
      </c>
      <c r="N75" s="454" t="s">
        <v>962</v>
      </c>
      <c r="O75" s="454"/>
      <c r="P75" s="455"/>
      <c r="Q75" s="456"/>
      <c r="R75" s="456"/>
    </row>
    <row r="76" spans="1:18" s="3" customFormat="1" ht="13.5" customHeight="1">
      <c r="A76" s="24" t="s">
        <v>691</v>
      </c>
      <c r="B76" s="444" t="s">
        <v>956</v>
      </c>
      <c r="C76" s="445"/>
      <c r="D76" s="461" t="s">
        <v>817</v>
      </c>
      <c r="E76" s="462"/>
      <c r="F76" s="457" t="s">
        <v>420</v>
      </c>
      <c r="G76" s="457"/>
      <c r="H76" s="457"/>
      <c r="I76" s="457"/>
      <c r="J76" s="458"/>
      <c r="K76" s="24" t="s">
        <v>678</v>
      </c>
      <c r="L76" s="459" t="s">
        <v>419</v>
      </c>
      <c r="M76" s="460"/>
      <c r="N76" s="24" t="s">
        <v>679</v>
      </c>
      <c r="O76" s="459" t="s">
        <v>903</v>
      </c>
      <c r="P76" s="460"/>
      <c r="Q76" s="456"/>
      <c r="R76" s="456"/>
    </row>
    <row r="77" spans="1:18" ht="12.75">
      <c r="A77" s="400"/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56"/>
      <c r="R77" s="456"/>
    </row>
    <row r="78" spans="1:18" s="3" customFormat="1" ht="13.5" customHeight="1">
      <c r="A78" s="24" t="s">
        <v>680</v>
      </c>
      <c r="B78" s="405" t="s">
        <v>418</v>
      </c>
      <c r="C78" s="405"/>
      <c r="D78" s="405"/>
      <c r="E78" s="405"/>
      <c r="F78" s="405"/>
      <c r="G78" s="405"/>
      <c r="H78" s="405"/>
      <c r="I78" s="406"/>
      <c r="J78" s="401" t="s">
        <v>816</v>
      </c>
      <c r="K78" s="402"/>
      <c r="L78" s="104" t="s">
        <v>903</v>
      </c>
      <c r="M78" s="57" t="s">
        <v>815</v>
      </c>
      <c r="N78" s="454" t="s">
        <v>962</v>
      </c>
      <c r="O78" s="454"/>
      <c r="P78" s="455"/>
      <c r="Q78" s="456"/>
      <c r="R78" s="456"/>
    </row>
    <row r="79" spans="1:18" s="3" customFormat="1" ht="13.5" customHeight="1">
      <c r="A79" s="24" t="s">
        <v>691</v>
      </c>
      <c r="B79" s="444" t="s">
        <v>956</v>
      </c>
      <c r="C79" s="445"/>
      <c r="D79" s="461" t="s">
        <v>817</v>
      </c>
      <c r="E79" s="462"/>
      <c r="F79" s="457" t="s">
        <v>421</v>
      </c>
      <c r="G79" s="457"/>
      <c r="H79" s="457"/>
      <c r="I79" s="457"/>
      <c r="J79" s="458"/>
      <c r="K79" s="24" t="s">
        <v>678</v>
      </c>
      <c r="L79" s="459">
        <v>40971</v>
      </c>
      <c r="M79" s="460"/>
      <c r="N79" s="24" t="s">
        <v>679</v>
      </c>
      <c r="O79" s="459" t="s">
        <v>903</v>
      </c>
      <c r="P79" s="460"/>
      <c r="Q79" s="456"/>
      <c r="R79" s="456"/>
    </row>
    <row r="80" spans="1:18" ht="12.75">
      <c r="A80" s="400"/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56"/>
      <c r="R80" s="456"/>
    </row>
    <row r="81" spans="1:19" s="42" customFormat="1" ht="11.25" customHeight="1">
      <c r="A81" s="401" t="s">
        <v>178</v>
      </c>
      <c r="B81" s="402"/>
      <c r="C81" s="402"/>
      <c r="D81" s="402"/>
      <c r="E81" s="403"/>
      <c r="F81" s="452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6"/>
      <c r="R81" s="456"/>
      <c r="S81" s="36"/>
    </row>
    <row r="82" spans="1:18" s="3" customFormat="1" ht="13.5" customHeight="1">
      <c r="A82" s="24" t="s">
        <v>680</v>
      </c>
      <c r="B82" s="405" t="s">
        <v>180</v>
      </c>
      <c r="C82" s="405"/>
      <c r="D82" s="405"/>
      <c r="E82" s="405"/>
      <c r="F82" s="405"/>
      <c r="G82" s="405"/>
      <c r="H82" s="405"/>
      <c r="I82" s="406"/>
      <c r="J82" s="401" t="s">
        <v>816</v>
      </c>
      <c r="K82" s="402"/>
      <c r="L82" s="104" t="s">
        <v>903</v>
      </c>
      <c r="M82" s="57" t="s">
        <v>815</v>
      </c>
      <c r="N82" s="454" t="s">
        <v>962</v>
      </c>
      <c r="O82" s="454"/>
      <c r="P82" s="455"/>
      <c r="Q82" s="456"/>
      <c r="R82" s="456"/>
    </row>
    <row r="83" spans="1:18" s="3" customFormat="1" ht="13.5" customHeight="1">
      <c r="A83" s="24" t="s">
        <v>691</v>
      </c>
      <c r="B83" s="444" t="s">
        <v>956</v>
      </c>
      <c r="C83" s="445"/>
      <c r="D83" s="461" t="s">
        <v>817</v>
      </c>
      <c r="E83" s="462"/>
      <c r="F83" s="457" t="s">
        <v>1012</v>
      </c>
      <c r="G83" s="457"/>
      <c r="H83" s="457"/>
      <c r="I83" s="457"/>
      <c r="J83" s="458"/>
      <c r="K83" s="24" t="s">
        <v>678</v>
      </c>
      <c r="L83" s="459">
        <v>41491</v>
      </c>
      <c r="M83" s="460"/>
      <c r="N83" s="24" t="s">
        <v>679</v>
      </c>
      <c r="O83" s="459" t="s">
        <v>903</v>
      </c>
      <c r="P83" s="460"/>
      <c r="Q83" s="456"/>
      <c r="R83" s="456"/>
    </row>
    <row r="84" spans="1:18" ht="12.75">
      <c r="A84" s="400"/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56"/>
      <c r="R84" s="456"/>
    </row>
    <row r="85" spans="1:19" s="42" customFormat="1" ht="11.25" customHeight="1">
      <c r="A85" s="401" t="s">
        <v>1044</v>
      </c>
      <c r="B85" s="402"/>
      <c r="C85" s="402"/>
      <c r="D85" s="402"/>
      <c r="E85" s="403"/>
      <c r="F85" s="452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6"/>
      <c r="R85" s="456"/>
      <c r="S85" s="36"/>
    </row>
    <row r="86" spans="1:18" s="3" customFormat="1" ht="13.5" customHeight="1">
      <c r="A86" s="24" t="s">
        <v>680</v>
      </c>
      <c r="B86" s="405" t="s">
        <v>1051</v>
      </c>
      <c r="C86" s="405"/>
      <c r="D86" s="405"/>
      <c r="E86" s="405"/>
      <c r="F86" s="405"/>
      <c r="G86" s="405"/>
      <c r="H86" s="405"/>
      <c r="I86" s="406"/>
      <c r="J86" s="401" t="s">
        <v>816</v>
      </c>
      <c r="K86" s="402"/>
      <c r="L86" s="104" t="s">
        <v>903</v>
      </c>
      <c r="M86" s="57" t="s">
        <v>815</v>
      </c>
      <c r="N86" s="454" t="s">
        <v>962</v>
      </c>
      <c r="O86" s="454"/>
      <c r="P86" s="455"/>
      <c r="Q86" s="456"/>
      <c r="R86" s="456"/>
    </row>
    <row r="87" spans="1:18" s="3" customFormat="1" ht="13.5" customHeight="1">
      <c r="A87" s="24" t="s">
        <v>691</v>
      </c>
      <c r="B87" s="444" t="s">
        <v>956</v>
      </c>
      <c r="C87" s="445"/>
      <c r="D87" s="461" t="s">
        <v>817</v>
      </c>
      <c r="E87" s="462"/>
      <c r="F87" s="457" t="s">
        <v>1012</v>
      </c>
      <c r="G87" s="457"/>
      <c r="H87" s="457"/>
      <c r="I87" s="457"/>
      <c r="J87" s="458"/>
      <c r="K87" s="24" t="s">
        <v>678</v>
      </c>
      <c r="L87" s="459">
        <v>40391</v>
      </c>
      <c r="M87" s="460"/>
      <c r="N87" s="24" t="s">
        <v>679</v>
      </c>
      <c r="O87" s="459" t="s">
        <v>903</v>
      </c>
      <c r="P87" s="460"/>
      <c r="Q87" s="456"/>
      <c r="R87" s="456"/>
    </row>
    <row r="88" spans="1:18" ht="12.75">
      <c r="A88" s="400"/>
      <c r="B88" s="400"/>
      <c r="C88" s="400"/>
      <c r="D88" s="400"/>
      <c r="E88" s="400"/>
      <c r="F88" s="400"/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56"/>
      <c r="R88" s="456"/>
    </row>
    <row r="89" spans="1:18" s="3" customFormat="1" ht="13.5" customHeight="1">
      <c r="A89" s="24" t="s">
        <v>680</v>
      </c>
      <c r="B89" s="405" t="s">
        <v>1052</v>
      </c>
      <c r="C89" s="405"/>
      <c r="D89" s="405"/>
      <c r="E89" s="405"/>
      <c r="F89" s="405"/>
      <c r="G89" s="405"/>
      <c r="H89" s="405"/>
      <c r="I89" s="406"/>
      <c r="J89" s="401" t="s">
        <v>816</v>
      </c>
      <c r="K89" s="402"/>
      <c r="L89" s="104" t="s">
        <v>903</v>
      </c>
      <c r="M89" s="57" t="s">
        <v>815</v>
      </c>
      <c r="N89" s="454" t="s">
        <v>962</v>
      </c>
      <c r="O89" s="454"/>
      <c r="P89" s="455"/>
      <c r="Q89" s="456"/>
      <c r="R89" s="456"/>
    </row>
    <row r="90" spans="1:18" s="3" customFormat="1" ht="13.5" customHeight="1">
      <c r="A90" s="24" t="s">
        <v>691</v>
      </c>
      <c r="B90" s="444" t="s">
        <v>956</v>
      </c>
      <c r="C90" s="445"/>
      <c r="D90" s="461" t="s">
        <v>817</v>
      </c>
      <c r="E90" s="462"/>
      <c r="F90" s="457" t="s">
        <v>1055</v>
      </c>
      <c r="G90" s="457"/>
      <c r="H90" s="457"/>
      <c r="I90" s="457"/>
      <c r="J90" s="458"/>
      <c r="K90" s="24" t="s">
        <v>678</v>
      </c>
      <c r="L90" s="459">
        <v>40391</v>
      </c>
      <c r="M90" s="460"/>
      <c r="N90" s="24" t="s">
        <v>679</v>
      </c>
      <c r="O90" s="459" t="s">
        <v>903</v>
      </c>
      <c r="P90" s="460"/>
      <c r="Q90" s="456"/>
      <c r="R90" s="456"/>
    </row>
    <row r="91" spans="1:18" ht="12.75">
      <c r="A91" s="400"/>
      <c r="B91" s="400"/>
      <c r="C91" s="400"/>
      <c r="D91" s="400"/>
      <c r="E91" s="400"/>
      <c r="F91" s="400"/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56"/>
      <c r="R91" s="456"/>
    </row>
    <row r="92" spans="1:18" s="3" customFormat="1" ht="13.5" customHeight="1">
      <c r="A92" s="24" t="s">
        <v>680</v>
      </c>
      <c r="B92" s="405" t="s">
        <v>1053</v>
      </c>
      <c r="C92" s="405"/>
      <c r="D92" s="405"/>
      <c r="E92" s="405"/>
      <c r="F92" s="405"/>
      <c r="G92" s="405"/>
      <c r="H92" s="405"/>
      <c r="I92" s="406"/>
      <c r="J92" s="401" t="s">
        <v>816</v>
      </c>
      <c r="K92" s="402"/>
      <c r="L92" s="104" t="s">
        <v>903</v>
      </c>
      <c r="M92" s="57" t="s">
        <v>815</v>
      </c>
      <c r="N92" s="454" t="s">
        <v>962</v>
      </c>
      <c r="O92" s="454"/>
      <c r="P92" s="455"/>
      <c r="Q92" s="456"/>
      <c r="R92" s="456"/>
    </row>
    <row r="93" spans="1:18" s="3" customFormat="1" ht="13.5" customHeight="1">
      <c r="A93" s="24" t="s">
        <v>691</v>
      </c>
      <c r="B93" s="444" t="s">
        <v>956</v>
      </c>
      <c r="C93" s="445"/>
      <c r="D93" s="461" t="s">
        <v>817</v>
      </c>
      <c r="E93" s="462"/>
      <c r="F93" s="457" t="s">
        <v>1012</v>
      </c>
      <c r="G93" s="457"/>
      <c r="H93" s="457"/>
      <c r="I93" s="457"/>
      <c r="J93" s="458"/>
      <c r="K93" s="24" t="s">
        <v>678</v>
      </c>
      <c r="L93" s="459">
        <v>40817</v>
      </c>
      <c r="M93" s="460"/>
      <c r="N93" s="24" t="s">
        <v>679</v>
      </c>
      <c r="O93" s="459" t="s">
        <v>903</v>
      </c>
      <c r="P93" s="460"/>
      <c r="Q93" s="456"/>
      <c r="R93" s="456"/>
    </row>
    <row r="94" spans="1:18" ht="12.75">
      <c r="A94" s="400"/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56"/>
      <c r="R94" s="456"/>
    </row>
    <row r="95" spans="1:18" s="3" customFormat="1" ht="13.5" customHeight="1">
      <c r="A95" s="24" t="s">
        <v>680</v>
      </c>
      <c r="B95" s="405" t="s">
        <v>1054</v>
      </c>
      <c r="C95" s="405"/>
      <c r="D95" s="405"/>
      <c r="E95" s="405"/>
      <c r="F95" s="405"/>
      <c r="G95" s="405"/>
      <c r="H95" s="405"/>
      <c r="I95" s="406"/>
      <c r="J95" s="401" t="s">
        <v>816</v>
      </c>
      <c r="K95" s="402"/>
      <c r="L95" s="104" t="s">
        <v>903</v>
      </c>
      <c r="M95" s="57" t="s">
        <v>815</v>
      </c>
      <c r="N95" s="454" t="s">
        <v>962</v>
      </c>
      <c r="O95" s="454"/>
      <c r="P95" s="455"/>
      <c r="Q95" s="456"/>
      <c r="R95" s="456"/>
    </row>
    <row r="96" spans="1:18" s="3" customFormat="1" ht="13.5" customHeight="1">
      <c r="A96" s="24" t="s">
        <v>691</v>
      </c>
      <c r="B96" s="444" t="s">
        <v>956</v>
      </c>
      <c r="C96" s="445"/>
      <c r="D96" s="461" t="s">
        <v>817</v>
      </c>
      <c r="E96" s="462"/>
      <c r="F96" s="457" t="s">
        <v>1012</v>
      </c>
      <c r="G96" s="457"/>
      <c r="H96" s="457"/>
      <c r="I96" s="457"/>
      <c r="J96" s="458"/>
      <c r="K96" s="24" t="s">
        <v>678</v>
      </c>
      <c r="L96" s="459">
        <v>41000</v>
      </c>
      <c r="M96" s="460"/>
      <c r="N96" s="24" t="s">
        <v>679</v>
      </c>
      <c r="O96" s="459" t="s">
        <v>903</v>
      </c>
      <c r="P96" s="460"/>
      <c r="Q96" s="456"/>
      <c r="R96" s="456"/>
    </row>
    <row r="97" spans="1:18" ht="12.75">
      <c r="A97" s="400"/>
      <c r="B97" s="400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56"/>
      <c r="R97" s="456"/>
    </row>
    <row r="98" spans="1:19" s="42" customFormat="1" ht="11.25" customHeight="1">
      <c r="A98" s="401" t="s">
        <v>780</v>
      </c>
      <c r="B98" s="402"/>
      <c r="C98" s="402"/>
      <c r="D98" s="402"/>
      <c r="E98" s="403"/>
      <c r="F98" s="452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6"/>
      <c r="R98" s="456"/>
      <c r="S98" s="36"/>
    </row>
    <row r="99" spans="1:18" s="3" customFormat="1" ht="13.5" customHeight="1">
      <c r="A99" s="24" t="s">
        <v>680</v>
      </c>
      <c r="B99" s="405" t="s">
        <v>441</v>
      </c>
      <c r="C99" s="405"/>
      <c r="D99" s="405"/>
      <c r="E99" s="405"/>
      <c r="F99" s="405"/>
      <c r="G99" s="405"/>
      <c r="H99" s="405"/>
      <c r="I99" s="406"/>
      <c r="J99" s="401" t="s">
        <v>816</v>
      </c>
      <c r="K99" s="402"/>
      <c r="L99" s="104" t="s">
        <v>961</v>
      </c>
      <c r="M99" s="57" t="s">
        <v>815</v>
      </c>
      <c r="N99" s="454" t="s">
        <v>962</v>
      </c>
      <c r="O99" s="454"/>
      <c r="P99" s="455"/>
      <c r="Q99" s="456"/>
      <c r="R99" s="456"/>
    </row>
    <row r="100" spans="1:18" s="3" customFormat="1" ht="13.5" customHeight="1">
      <c r="A100" s="24" t="s">
        <v>691</v>
      </c>
      <c r="B100" s="444" t="s">
        <v>959</v>
      </c>
      <c r="C100" s="445"/>
      <c r="D100" s="461" t="s">
        <v>817</v>
      </c>
      <c r="E100" s="462"/>
      <c r="F100" s="457" t="s">
        <v>444</v>
      </c>
      <c r="G100" s="457"/>
      <c r="H100" s="457"/>
      <c r="I100" s="457"/>
      <c r="J100" s="458"/>
      <c r="K100" s="24" t="s">
        <v>678</v>
      </c>
      <c r="L100" s="459">
        <v>39873</v>
      </c>
      <c r="M100" s="460"/>
      <c r="N100" s="24" t="s">
        <v>679</v>
      </c>
      <c r="O100" s="459">
        <v>40967</v>
      </c>
      <c r="P100" s="460"/>
      <c r="Q100" s="456"/>
      <c r="R100" s="456"/>
    </row>
    <row r="101" spans="1:18" ht="12.75">
      <c r="A101" s="400"/>
      <c r="B101" s="400"/>
      <c r="C101" s="400"/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56"/>
      <c r="R101" s="456"/>
    </row>
    <row r="102" spans="1:18" s="3" customFormat="1" ht="13.5" customHeight="1">
      <c r="A102" s="24" t="s">
        <v>680</v>
      </c>
      <c r="B102" s="405" t="s">
        <v>442</v>
      </c>
      <c r="C102" s="405"/>
      <c r="D102" s="405"/>
      <c r="E102" s="405"/>
      <c r="F102" s="405"/>
      <c r="G102" s="405"/>
      <c r="H102" s="405"/>
      <c r="I102" s="406"/>
      <c r="J102" s="401" t="s">
        <v>816</v>
      </c>
      <c r="K102" s="402"/>
      <c r="L102" s="104" t="s">
        <v>973</v>
      </c>
      <c r="M102" s="57" t="s">
        <v>815</v>
      </c>
      <c r="N102" s="454" t="s">
        <v>909</v>
      </c>
      <c r="O102" s="454"/>
      <c r="P102" s="455"/>
      <c r="Q102" s="456"/>
      <c r="R102" s="456"/>
    </row>
    <row r="103" spans="1:18" s="3" customFormat="1" ht="13.5" customHeight="1">
      <c r="A103" s="24" t="s">
        <v>691</v>
      </c>
      <c r="B103" s="444" t="s">
        <v>959</v>
      </c>
      <c r="C103" s="445"/>
      <c r="D103" s="461" t="s">
        <v>817</v>
      </c>
      <c r="E103" s="462"/>
      <c r="F103" s="457" t="s">
        <v>444</v>
      </c>
      <c r="G103" s="457"/>
      <c r="H103" s="457"/>
      <c r="I103" s="457"/>
      <c r="J103" s="458"/>
      <c r="K103" s="24" t="s">
        <v>678</v>
      </c>
      <c r="L103" s="459">
        <v>39722</v>
      </c>
      <c r="M103" s="460"/>
      <c r="N103" s="24" t="s">
        <v>679</v>
      </c>
      <c r="O103" s="459">
        <v>41274</v>
      </c>
      <c r="P103" s="460"/>
      <c r="Q103" s="456"/>
      <c r="R103" s="456"/>
    </row>
    <row r="104" spans="1:18" ht="12.75">
      <c r="A104" s="400"/>
      <c r="B104" s="400"/>
      <c r="C104" s="400"/>
      <c r="D104" s="400"/>
      <c r="E104" s="400"/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56"/>
      <c r="R104" s="456"/>
    </row>
    <row r="105" spans="1:18" s="3" customFormat="1" ht="13.5" customHeight="1">
      <c r="A105" s="24" t="s">
        <v>680</v>
      </c>
      <c r="B105" s="405" t="s">
        <v>443</v>
      </c>
      <c r="C105" s="405"/>
      <c r="D105" s="405"/>
      <c r="E105" s="405"/>
      <c r="F105" s="405"/>
      <c r="G105" s="405"/>
      <c r="H105" s="405"/>
      <c r="I105" s="406"/>
      <c r="J105" s="401" t="s">
        <v>816</v>
      </c>
      <c r="K105" s="402"/>
      <c r="L105" s="104" t="s">
        <v>961</v>
      </c>
      <c r="M105" s="57" t="s">
        <v>815</v>
      </c>
      <c r="N105" s="454" t="s">
        <v>962</v>
      </c>
      <c r="O105" s="454"/>
      <c r="P105" s="455"/>
      <c r="Q105" s="456"/>
      <c r="R105" s="456"/>
    </row>
    <row r="106" spans="1:18" s="3" customFormat="1" ht="13.5" customHeight="1">
      <c r="A106" s="24" t="s">
        <v>691</v>
      </c>
      <c r="B106" s="444" t="s">
        <v>959</v>
      </c>
      <c r="C106" s="445"/>
      <c r="D106" s="461" t="s">
        <v>817</v>
      </c>
      <c r="E106" s="462"/>
      <c r="F106" s="457" t="s">
        <v>445</v>
      </c>
      <c r="G106" s="457"/>
      <c r="H106" s="457"/>
      <c r="I106" s="457"/>
      <c r="J106" s="458"/>
      <c r="K106" s="24" t="s">
        <v>678</v>
      </c>
      <c r="L106" s="459">
        <v>41000</v>
      </c>
      <c r="M106" s="460"/>
      <c r="N106" s="24" t="s">
        <v>679</v>
      </c>
      <c r="O106" s="459">
        <v>42430</v>
      </c>
      <c r="P106" s="460"/>
      <c r="Q106" s="456"/>
      <c r="R106" s="456"/>
    </row>
    <row r="107" spans="1:18" ht="12.75">
      <c r="A107" s="400"/>
      <c r="B107" s="400"/>
      <c r="C107" s="400"/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456"/>
      <c r="R107" s="456"/>
    </row>
    <row r="108" spans="1:19" s="42" customFormat="1" ht="11.25" customHeight="1">
      <c r="A108" s="401" t="s">
        <v>785</v>
      </c>
      <c r="B108" s="402"/>
      <c r="C108" s="402"/>
      <c r="D108" s="402"/>
      <c r="E108" s="403"/>
      <c r="F108" s="452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6"/>
      <c r="R108" s="456"/>
      <c r="S108" s="36"/>
    </row>
    <row r="109" spans="1:18" s="3" customFormat="1" ht="13.5" customHeight="1">
      <c r="A109" s="24" t="s">
        <v>680</v>
      </c>
      <c r="B109" s="405" t="s">
        <v>285</v>
      </c>
      <c r="C109" s="405"/>
      <c r="D109" s="405"/>
      <c r="E109" s="405"/>
      <c r="F109" s="405"/>
      <c r="G109" s="405"/>
      <c r="H109" s="405"/>
      <c r="I109" s="406"/>
      <c r="J109" s="401" t="s">
        <v>816</v>
      </c>
      <c r="K109" s="402"/>
      <c r="L109" s="104" t="s">
        <v>963</v>
      </c>
      <c r="M109" s="57" t="s">
        <v>815</v>
      </c>
      <c r="N109" s="454" t="s">
        <v>286</v>
      </c>
      <c r="O109" s="454"/>
      <c r="P109" s="455"/>
      <c r="Q109" s="456"/>
      <c r="R109" s="456"/>
    </row>
    <row r="110" spans="1:18" s="3" customFormat="1" ht="13.5" customHeight="1">
      <c r="A110" s="24" t="s">
        <v>691</v>
      </c>
      <c r="B110" s="444" t="s">
        <v>956</v>
      </c>
      <c r="C110" s="445"/>
      <c r="D110" s="461" t="s">
        <v>817</v>
      </c>
      <c r="E110" s="462"/>
      <c r="F110" s="457" t="s">
        <v>287</v>
      </c>
      <c r="G110" s="457"/>
      <c r="H110" s="457"/>
      <c r="I110" s="457"/>
      <c r="J110" s="458"/>
      <c r="K110" s="24" t="s">
        <v>678</v>
      </c>
      <c r="L110" s="459">
        <v>39569</v>
      </c>
      <c r="M110" s="460"/>
      <c r="N110" s="24" t="s">
        <v>679</v>
      </c>
      <c r="O110" s="459" t="s">
        <v>903</v>
      </c>
      <c r="P110" s="460"/>
      <c r="Q110" s="456"/>
      <c r="R110" s="456"/>
    </row>
    <row r="111" spans="1:18" ht="12.75">
      <c r="A111" s="400"/>
      <c r="B111" s="400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56"/>
      <c r="R111" s="456"/>
    </row>
    <row r="112" spans="1:19" s="42" customFormat="1" ht="11.25" customHeight="1">
      <c r="A112" s="401" t="s">
        <v>75</v>
      </c>
      <c r="B112" s="402"/>
      <c r="C112" s="402"/>
      <c r="D112" s="402"/>
      <c r="E112" s="403"/>
      <c r="F112" s="452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6"/>
      <c r="R112" s="456"/>
      <c r="S112" s="36"/>
    </row>
    <row r="113" spans="1:18" s="3" customFormat="1" ht="13.5" customHeight="1">
      <c r="A113" s="24" t="s">
        <v>680</v>
      </c>
      <c r="B113" s="405" t="s">
        <v>110</v>
      </c>
      <c r="C113" s="405"/>
      <c r="D113" s="405"/>
      <c r="E113" s="405"/>
      <c r="F113" s="405"/>
      <c r="G113" s="405"/>
      <c r="H113" s="405"/>
      <c r="I113" s="406"/>
      <c r="J113" s="401" t="s">
        <v>816</v>
      </c>
      <c r="K113" s="402"/>
      <c r="L113" s="104" t="s">
        <v>903</v>
      </c>
      <c r="M113" s="57" t="s">
        <v>815</v>
      </c>
      <c r="N113" s="454" t="s">
        <v>962</v>
      </c>
      <c r="O113" s="454"/>
      <c r="P113" s="455"/>
      <c r="Q113" s="456"/>
      <c r="R113" s="456"/>
    </row>
    <row r="114" spans="1:18" s="3" customFormat="1" ht="13.5" customHeight="1">
      <c r="A114" s="24" t="s">
        <v>691</v>
      </c>
      <c r="B114" s="444" t="s">
        <v>959</v>
      </c>
      <c r="C114" s="445"/>
      <c r="D114" s="461" t="s">
        <v>817</v>
      </c>
      <c r="E114" s="462"/>
      <c r="F114" s="457" t="s">
        <v>113</v>
      </c>
      <c r="G114" s="457"/>
      <c r="H114" s="457"/>
      <c r="I114" s="457"/>
      <c r="J114" s="458"/>
      <c r="K114" s="24" t="s">
        <v>678</v>
      </c>
      <c r="L114" s="459">
        <v>41309</v>
      </c>
      <c r="M114" s="460"/>
      <c r="N114" s="24" t="s">
        <v>679</v>
      </c>
      <c r="O114" s="459" t="s">
        <v>903</v>
      </c>
      <c r="P114" s="460"/>
      <c r="Q114" s="456"/>
      <c r="R114" s="456"/>
    </row>
    <row r="115" spans="1:18" ht="12.75">
      <c r="A115" s="400"/>
      <c r="B115" s="400"/>
      <c r="C115" s="400"/>
      <c r="D115" s="400"/>
      <c r="E115" s="400"/>
      <c r="F115" s="400"/>
      <c r="G115" s="400"/>
      <c r="H115" s="400"/>
      <c r="I115" s="400"/>
      <c r="J115" s="400"/>
      <c r="K115" s="400"/>
      <c r="L115" s="400"/>
      <c r="M115" s="400"/>
      <c r="N115" s="400"/>
      <c r="O115" s="400"/>
      <c r="P115" s="400"/>
      <c r="Q115" s="456"/>
      <c r="R115" s="456"/>
    </row>
    <row r="116" spans="1:18" s="3" customFormat="1" ht="13.5" customHeight="1">
      <c r="A116" s="24" t="s">
        <v>680</v>
      </c>
      <c r="B116" s="405" t="s">
        <v>111</v>
      </c>
      <c r="C116" s="405"/>
      <c r="D116" s="405"/>
      <c r="E116" s="405"/>
      <c r="F116" s="405"/>
      <c r="G116" s="405"/>
      <c r="H116" s="405"/>
      <c r="I116" s="406"/>
      <c r="J116" s="401" t="s">
        <v>816</v>
      </c>
      <c r="K116" s="402"/>
      <c r="L116" s="104" t="s">
        <v>903</v>
      </c>
      <c r="M116" s="57" t="s">
        <v>815</v>
      </c>
      <c r="N116" s="454" t="s">
        <v>962</v>
      </c>
      <c r="O116" s="454"/>
      <c r="P116" s="455"/>
      <c r="Q116" s="456"/>
      <c r="R116" s="456"/>
    </row>
    <row r="117" spans="1:18" s="3" customFormat="1" ht="13.5" customHeight="1">
      <c r="A117" s="24" t="s">
        <v>691</v>
      </c>
      <c r="B117" s="444" t="s">
        <v>959</v>
      </c>
      <c r="C117" s="445"/>
      <c r="D117" s="461" t="s">
        <v>817</v>
      </c>
      <c r="E117" s="462"/>
      <c r="F117" s="457" t="s">
        <v>114</v>
      </c>
      <c r="G117" s="457"/>
      <c r="H117" s="457"/>
      <c r="I117" s="457"/>
      <c r="J117" s="458"/>
      <c r="K117" s="24" t="s">
        <v>678</v>
      </c>
      <c r="L117" s="459">
        <v>39833</v>
      </c>
      <c r="M117" s="460"/>
      <c r="N117" s="24" t="s">
        <v>679</v>
      </c>
      <c r="O117" s="459" t="s">
        <v>903</v>
      </c>
      <c r="P117" s="460"/>
      <c r="Q117" s="456"/>
      <c r="R117" s="456"/>
    </row>
    <row r="118" spans="1:18" ht="12.75">
      <c r="A118" s="400"/>
      <c r="B118" s="400"/>
      <c r="C118" s="400"/>
      <c r="D118" s="400"/>
      <c r="E118" s="400"/>
      <c r="F118" s="400"/>
      <c r="G118" s="400"/>
      <c r="H118" s="400"/>
      <c r="I118" s="400"/>
      <c r="J118" s="400"/>
      <c r="K118" s="400"/>
      <c r="L118" s="400"/>
      <c r="M118" s="400"/>
      <c r="N118" s="400"/>
      <c r="O118" s="400"/>
      <c r="P118" s="400"/>
      <c r="Q118" s="456"/>
      <c r="R118" s="456"/>
    </row>
    <row r="119" spans="1:18" s="3" customFormat="1" ht="13.5" customHeight="1">
      <c r="A119" s="24" t="s">
        <v>680</v>
      </c>
      <c r="B119" s="405" t="s">
        <v>112</v>
      </c>
      <c r="C119" s="405"/>
      <c r="D119" s="405"/>
      <c r="E119" s="405"/>
      <c r="F119" s="405"/>
      <c r="G119" s="405"/>
      <c r="H119" s="405"/>
      <c r="I119" s="406"/>
      <c r="J119" s="401" t="s">
        <v>816</v>
      </c>
      <c r="K119" s="402"/>
      <c r="L119" s="104" t="s">
        <v>903</v>
      </c>
      <c r="M119" s="57" t="s">
        <v>815</v>
      </c>
      <c r="N119" s="454" t="s">
        <v>962</v>
      </c>
      <c r="O119" s="454"/>
      <c r="P119" s="455"/>
      <c r="Q119" s="456"/>
      <c r="R119" s="456"/>
    </row>
    <row r="120" spans="1:18" s="3" customFormat="1" ht="13.5" customHeight="1">
      <c r="A120" s="24" t="s">
        <v>691</v>
      </c>
      <c r="B120" s="444" t="s">
        <v>956</v>
      </c>
      <c r="C120" s="445"/>
      <c r="D120" s="461" t="s">
        <v>817</v>
      </c>
      <c r="E120" s="462"/>
      <c r="F120" s="457" t="s">
        <v>114</v>
      </c>
      <c r="G120" s="457"/>
      <c r="H120" s="457"/>
      <c r="I120" s="457"/>
      <c r="J120" s="458"/>
      <c r="K120" s="24" t="s">
        <v>678</v>
      </c>
      <c r="L120" s="459">
        <v>39548</v>
      </c>
      <c r="M120" s="460"/>
      <c r="N120" s="24" t="s">
        <v>679</v>
      </c>
      <c r="O120" s="459" t="s">
        <v>903</v>
      </c>
      <c r="P120" s="460"/>
      <c r="Q120" s="456"/>
      <c r="R120" s="456"/>
    </row>
  </sheetData>
  <sheetProtection password="CEFE" sheet="1"/>
  <mergeCells count="341">
    <mergeCell ref="L120:M120"/>
    <mergeCell ref="O120:P120"/>
    <mergeCell ref="A118:P118"/>
    <mergeCell ref="B119:I119"/>
    <mergeCell ref="J119:K119"/>
    <mergeCell ref="B120:C120"/>
    <mergeCell ref="D120:E120"/>
    <mergeCell ref="F120:J120"/>
    <mergeCell ref="N119:P119"/>
    <mergeCell ref="F117:J117"/>
    <mergeCell ref="L117:M117"/>
    <mergeCell ref="O117:P117"/>
    <mergeCell ref="B117:C117"/>
    <mergeCell ref="D117:E117"/>
    <mergeCell ref="B114:C114"/>
    <mergeCell ref="D114:E114"/>
    <mergeCell ref="A115:P115"/>
    <mergeCell ref="B116:I116"/>
    <mergeCell ref="J116:K116"/>
    <mergeCell ref="N116:P116"/>
    <mergeCell ref="F110:J110"/>
    <mergeCell ref="N113:P113"/>
    <mergeCell ref="F114:J114"/>
    <mergeCell ref="L114:M114"/>
    <mergeCell ref="O114:P114"/>
    <mergeCell ref="B113:I113"/>
    <mergeCell ref="A111:P111"/>
    <mergeCell ref="A112:E112"/>
    <mergeCell ref="F112:P112"/>
    <mergeCell ref="J113:K113"/>
    <mergeCell ref="N109:P109"/>
    <mergeCell ref="O110:P110"/>
    <mergeCell ref="A107:P107"/>
    <mergeCell ref="A108:E108"/>
    <mergeCell ref="F108:P108"/>
    <mergeCell ref="B109:I109"/>
    <mergeCell ref="L110:M110"/>
    <mergeCell ref="J109:K109"/>
    <mergeCell ref="B110:C110"/>
    <mergeCell ref="D110:E110"/>
    <mergeCell ref="A104:P104"/>
    <mergeCell ref="F106:J106"/>
    <mergeCell ref="L106:M106"/>
    <mergeCell ref="O106:P106"/>
    <mergeCell ref="B105:I105"/>
    <mergeCell ref="J105:K105"/>
    <mergeCell ref="N105:P105"/>
    <mergeCell ref="B106:C106"/>
    <mergeCell ref="D106:E106"/>
    <mergeCell ref="F103:J103"/>
    <mergeCell ref="L103:M103"/>
    <mergeCell ref="O103:P103"/>
    <mergeCell ref="B102:I102"/>
    <mergeCell ref="J102:K102"/>
    <mergeCell ref="N102:P102"/>
    <mergeCell ref="B103:C103"/>
    <mergeCell ref="D103:E103"/>
    <mergeCell ref="A101:P101"/>
    <mergeCell ref="J99:K99"/>
    <mergeCell ref="N99:P99"/>
    <mergeCell ref="F100:J100"/>
    <mergeCell ref="L100:M100"/>
    <mergeCell ref="B100:C100"/>
    <mergeCell ref="D100:E100"/>
    <mergeCell ref="O100:P100"/>
    <mergeCell ref="A97:P97"/>
    <mergeCell ref="A98:E98"/>
    <mergeCell ref="F98:P98"/>
    <mergeCell ref="B99:I99"/>
    <mergeCell ref="O96:P96"/>
    <mergeCell ref="A94:P94"/>
    <mergeCell ref="B95:I95"/>
    <mergeCell ref="J95:K95"/>
    <mergeCell ref="N95:P95"/>
    <mergeCell ref="B96:C96"/>
    <mergeCell ref="D96:E96"/>
    <mergeCell ref="F96:J96"/>
    <mergeCell ref="L96:M96"/>
    <mergeCell ref="O93:P93"/>
    <mergeCell ref="A91:P91"/>
    <mergeCell ref="B92:I92"/>
    <mergeCell ref="B93:C93"/>
    <mergeCell ref="D93:E93"/>
    <mergeCell ref="F93:J93"/>
    <mergeCell ref="L93:M93"/>
    <mergeCell ref="J92:K92"/>
    <mergeCell ref="N92:P92"/>
    <mergeCell ref="F90:J90"/>
    <mergeCell ref="L90:M90"/>
    <mergeCell ref="O90:P90"/>
    <mergeCell ref="B90:C90"/>
    <mergeCell ref="D90:E90"/>
    <mergeCell ref="B87:C87"/>
    <mergeCell ref="D87:E87"/>
    <mergeCell ref="A88:P88"/>
    <mergeCell ref="B89:I89"/>
    <mergeCell ref="J89:K89"/>
    <mergeCell ref="N89:P89"/>
    <mergeCell ref="O87:P87"/>
    <mergeCell ref="A84:P84"/>
    <mergeCell ref="A85:E85"/>
    <mergeCell ref="F85:P85"/>
    <mergeCell ref="B86:I86"/>
    <mergeCell ref="J86:K86"/>
    <mergeCell ref="N86:P86"/>
    <mergeCell ref="F87:J87"/>
    <mergeCell ref="L87:M87"/>
    <mergeCell ref="O83:P83"/>
    <mergeCell ref="A80:P80"/>
    <mergeCell ref="A81:E81"/>
    <mergeCell ref="F81:P81"/>
    <mergeCell ref="B82:I82"/>
    <mergeCell ref="J82:K82"/>
    <mergeCell ref="N82:P82"/>
    <mergeCell ref="D83:E83"/>
    <mergeCell ref="F83:J83"/>
    <mergeCell ref="L83:M83"/>
    <mergeCell ref="L8:M8"/>
    <mergeCell ref="A6:E6"/>
    <mergeCell ref="F6:P6"/>
    <mergeCell ref="B7:I7"/>
    <mergeCell ref="J7:K7"/>
    <mergeCell ref="N7:P7"/>
    <mergeCell ref="O8:P8"/>
    <mergeCell ref="B8:C8"/>
    <mergeCell ref="D8:E8"/>
    <mergeCell ref="F8:J8"/>
    <mergeCell ref="B83:C83"/>
    <mergeCell ref="A9:P9"/>
    <mergeCell ref="A10:E10"/>
    <mergeCell ref="F10:P10"/>
    <mergeCell ref="B11:I11"/>
    <mergeCell ref="J11:K11"/>
    <mergeCell ref="N11:P11"/>
    <mergeCell ref="O15:P15"/>
    <mergeCell ref="B12:C12"/>
    <mergeCell ref="D12:E12"/>
    <mergeCell ref="F12:J12"/>
    <mergeCell ref="L12:M12"/>
    <mergeCell ref="O12:P12"/>
    <mergeCell ref="A13:P13"/>
    <mergeCell ref="B14:I14"/>
    <mergeCell ref="J14:K14"/>
    <mergeCell ref="N14:P14"/>
    <mergeCell ref="B15:C15"/>
    <mergeCell ref="D15:E15"/>
    <mergeCell ref="F15:J15"/>
    <mergeCell ref="L15:M15"/>
    <mergeCell ref="A16:P16"/>
    <mergeCell ref="B17:I17"/>
    <mergeCell ref="J17:K17"/>
    <mergeCell ref="N17:P17"/>
    <mergeCell ref="O21:P21"/>
    <mergeCell ref="B18:C18"/>
    <mergeCell ref="D18:E18"/>
    <mergeCell ref="F18:J18"/>
    <mergeCell ref="L18:M18"/>
    <mergeCell ref="O18:P18"/>
    <mergeCell ref="A19:P19"/>
    <mergeCell ref="B20:I20"/>
    <mergeCell ref="J20:K20"/>
    <mergeCell ref="N20:P20"/>
    <mergeCell ref="B21:C21"/>
    <mergeCell ref="D21:E21"/>
    <mergeCell ref="F21:J21"/>
    <mergeCell ref="L21:M21"/>
    <mergeCell ref="F25:J25"/>
    <mergeCell ref="L25:M25"/>
    <mergeCell ref="O25:P25"/>
    <mergeCell ref="A22:P22"/>
    <mergeCell ref="A23:E23"/>
    <mergeCell ref="F23:P23"/>
    <mergeCell ref="B24:I24"/>
    <mergeCell ref="J24:K24"/>
    <mergeCell ref="N24:P24"/>
    <mergeCell ref="O29:P29"/>
    <mergeCell ref="A1:P1"/>
    <mergeCell ref="A4:P5"/>
    <mergeCell ref="A2:P2"/>
    <mergeCell ref="M3:N3"/>
    <mergeCell ref="O3:P3"/>
    <mergeCell ref="E3:L3"/>
    <mergeCell ref="A3:D3"/>
    <mergeCell ref="B25:C25"/>
    <mergeCell ref="D25:E25"/>
    <mergeCell ref="A26:P26"/>
    <mergeCell ref="A27:E27"/>
    <mergeCell ref="F27:P27"/>
    <mergeCell ref="B28:I28"/>
    <mergeCell ref="J28:K28"/>
    <mergeCell ref="N28:P28"/>
    <mergeCell ref="B29:C29"/>
    <mergeCell ref="D29:E29"/>
    <mergeCell ref="F29:J29"/>
    <mergeCell ref="L29:M29"/>
    <mergeCell ref="F32:J32"/>
    <mergeCell ref="L32:M32"/>
    <mergeCell ref="O32:P32"/>
    <mergeCell ref="A30:P30"/>
    <mergeCell ref="B31:I31"/>
    <mergeCell ref="J31:K31"/>
    <mergeCell ref="N31:P31"/>
    <mergeCell ref="B32:C32"/>
    <mergeCell ref="D32:E32"/>
    <mergeCell ref="O35:P35"/>
    <mergeCell ref="A33:P33"/>
    <mergeCell ref="B34:I34"/>
    <mergeCell ref="J34:K34"/>
    <mergeCell ref="N34:P34"/>
    <mergeCell ref="B35:C35"/>
    <mergeCell ref="D35:E35"/>
    <mergeCell ref="F35:J35"/>
    <mergeCell ref="L35:M35"/>
    <mergeCell ref="F38:J38"/>
    <mergeCell ref="L38:M38"/>
    <mergeCell ref="O38:P38"/>
    <mergeCell ref="A36:P36"/>
    <mergeCell ref="B37:I37"/>
    <mergeCell ref="J37:K37"/>
    <mergeCell ref="N37:P37"/>
    <mergeCell ref="B38:C38"/>
    <mergeCell ref="D38:E38"/>
    <mergeCell ref="O41:P41"/>
    <mergeCell ref="A39:P39"/>
    <mergeCell ref="B40:I40"/>
    <mergeCell ref="J40:K40"/>
    <mergeCell ref="N40:P40"/>
    <mergeCell ref="B41:C41"/>
    <mergeCell ref="D41:E41"/>
    <mergeCell ref="F41:J41"/>
    <mergeCell ref="L41:M41"/>
    <mergeCell ref="B48:C48"/>
    <mergeCell ref="A42:P42"/>
    <mergeCell ref="B44:C44"/>
    <mergeCell ref="D44:E44"/>
    <mergeCell ref="N43:P43"/>
    <mergeCell ref="O44:P44"/>
    <mergeCell ref="F44:J44"/>
    <mergeCell ref="L44:M44"/>
    <mergeCell ref="B43:I43"/>
    <mergeCell ref="J43:K43"/>
    <mergeCell ref="A46:E46"/>
    <mergeCell ref="F46:P46"/>
    <mergeCell ref="A45:P45"/>
    <mergeCell ref="N47:P47"/>
    <mergeCell ref="B47:I47"/>
    <mergeCell ref="J47:K47"/>
    <mergeCell ref="O52:P52"/>
    <mergeCell ref="F48:J48"/>
    <mergeCell ref="L48:M48"/>
    <mergeCell ref="D48:E48"/>
    <mergeCell ref="O48:P48"/>
    <mergeCell ref="A49:P49"/>
    <mergeCell ref="A50:E50"/>
    <mergeCell ref="F50:P50"/>
    <mergeCell ref="B51:I51"/>
    <mergeCell ref="J51:K51"/>
    <mergeCell ref="N51:P51"/>
    <mergeCell ref="B52:C52"/>
    <mergeCell ref="D52:E52"/>
    <mergeCell ref="F52:J52"/>
    <mergeCell ref="L52:M52"/>
    <mergeCell ref="A53:P53"/>
    <mergeCell ref="B54:I54"/>
    <mergeCell ref="J54:K54"/>
    <mergeCell ref="N54:P54"/>
    <mergeCell ref="O59:P59"/>
    <mergeCell ref="B55:C55"/>
    <mergeCell ref="D55:E55"/>
    <mergeCell ref="F55:J55"/>
    <mergeCell ref="L55:M55"/>
    <mergeCell ref="O55:P55"/>
    <mergeCell ref="A56:P56"/>
    <mergeCell ref="A57:E57"/>
    <mergeCell ref="F57:P57"/>
    <mergeCell ref="B58:I58"/>
    <mergeCell ref="J58:K58"/>
    <mergeCell ref="N58:P58"/>
    <mergeCell ref="B59:C59"/>
    <mergeCell ref="D59:E59"/>
    <mergeCell ref="F59:J59"/>
    <mergeCell ref="L59:M59"/>
    <mergeCell ref="A60:P60"/>
    <mergeCell ref="B61:I61"/>
    <mergeCell ref="J61:K61"/>
    <mergeCell ref="N61:P61"/>
    <mergeCell ref="O65:P65"/>
    <mergeCell ref="B62:C62"/>
    <mergeCell ref="D62:E62"/>
    <mergeCell ref="F62:J62"/>
    <mergeCell ref="L62:M62"/>
    <mergeCell ref="O62:P62"/>
    <mergeCell ref="A63:P63"/>
    <mergeCell ref="B64:I64"/>
    <mergeCell ref="J64:K64"/>
    <mergeCell ref="N64:P64"/>
    <mergeCell ref="B65:C65"/>
    <mergeCell ref="D65:E65"/>
    <mergeCell ref="F65:J65"/>
    <mergeCell ref="L65:M65"/>
    <mergeCell ref="L68:M68"/>
    <mergeCell ref="A66:P66"/>
    <mergeCell ref="B67:I67"/>
    <mergeCell ref="J67:K67"/>
    <mergeCell ref="N67:P67"/>
    <mergeCell ref="O68:P68"/>
    <mergeCell ref="B68:C68"/>
    <mergeCell ref="D68:E68"/>
    <mergeCell ref="F68:J68"/>
    <mergeCell ref="L72:M72"/>
    <mergeCell ref="A69:P69"/>
    <mergeCell ref="A70:E70"/>
    <mergeCell ref="F70:P70"/>
    <mergeCell ref="B71:I71"/>
    <mergeCell ref="J71:K71"/>
    <mergeCell ref="N71:P71"/>
    <mergeCell ref="O72:P72"/>
    <mergeCell ref="B76:C76"/>
    <mergeCell ref="B72:C72"/>
    <mergeCell ref="D72:E72"/>
    <mergeCell ref="F72:J72"/>
    <mergeCell ref="D79:E79"/>
    <mergeCell ref="F76:J76"/>
    <mergeCell ref="L76:M76"/>
    <mergeCell ref="A73:P73"/>
    <mergeCell ref="A74:E74"/>
    <mergeCell ref="F74:P74"/>
    <mergeCell ref="B75:I75"/>
    <mergeCell ref="J75:K75"/>
    <mergeCell ref="N75:P75"/>
    <mergeCell ref="O76:P76"/>
    <mergeCell ref="N78:P78"/>
    <mergeCell ref="Q1:R120"/>
    <mergeCell ref="F79:J79"/>
    <mergeCell ref="L79:M79"/>
    <mergeCell ref="A77:P77"/>
    <mergeCell ref="B78:I78"/>
    <mergeCell ref="J78:K78"/>
    <mergeCell ref="D76:E76"/>
    <mergeCell ref="O79:P79"/>
    <mergeCell ref="B79:C7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6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3" sqref="F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147"/>
    </row>
    <row r="2" spans="1:17" ht="13.5" thickBo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147"/>
    </row>
    <row r="3" spans="1:17" ht="13.5" thickBot="1">
      <c r="A3" s="392" t="s">
        <v>759</v>
      </c>
      <c r="B3" s="469"/>
      <c r="C3" s="469"/>
      <c r="D3" s="469"/>
      <c r="E3" s="470"/>
      <c r="F3" s="397"/>
      <c r="G3" s="398"/>
      <c r="H3" s="398"/>
      <c r="I3" s="398"/>
      <c r="J3" s="398"/>
      <c r="K3" s="398"/>
      <c r="L3" s="399"/>
      <c r="M3" s="395" t="s">
        <v>684</v>
      </c>
      <c r="N3" s="396"/>
      <c r="O3" s="393" t="s">
        <v>900</v>
      </c>
      <c r="P3" s="394"/>
      <c r="Q3" s="147"/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147"/>
    </row>
    <row r="5" spans="1:17" s="7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147"/>
    </row>
    <row r="6" spans="1:19" s="37" customFormat="1" ht="11.25" customHeight="1">
      <c r="A6" s="401" t="s">
        <v>1038</v>
      </c>
      <c r="B6" s="402"/>
      <c r="C6" s="402"/>
      <c r="D6" s="402"/>
      <c r="E6" s="403"/>
      <c r="F6" s="463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47"/>
      <c r="R6" s="36"/>
      <c r="S6" s="36"/>
    </row>
    <row r="7" spans="1:17" s="2" customFormat="1" ht="13.5" customHeight="1">
      <c r="A7" s="24" t="s">
        <v>677</v>
      </c>
      <c r="B7" s="444" t="s">
        <v>1042</v>
      </c>
      <c r="C7" s="444"/>
      <c r="D7" s="444"/>
      <c r="E7" s="444"/>
      <c r="F7" s="445"/>
      <c r="G7" s="25" t="s">
        <v>678</v>
      </c>
      <c r="H7" s="83">
        <v>41244</v>
      </c>
      <c r="I7" s="25" t="s">
        <v>679</v>
      </c>
      <c r="J7" s="83">
        <v>41548</v>
      </c>
      <c r="K7" s="25" t="s">
        <v>683</v>
      </c>
      <c r="L7" s="175" t="s">
        <v>973</v>
      </c>
      <c r="M7" s="181" t="s">
        <v>634</v>
      </c>
      <c r="N7" s="465" t="s">
        <v>1021</v>
      </c>
      <c r="O7" s="465"/>
      <c r="P7" s="466"/>
      <c r="Q7" s="147"/>
    </row>
    <row r="8" spans="1:17" s="2" customFormat="1" ht="13.5" customHeight="1">
      <c r="A8" s="24" t="s">
        <v>680</v>
      </c>
      <c r="B8" s="405" t="s">
        <v>1043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6"/>
      <c r="Q8" s="147"/>
    </row>
    <row r="9" spans="1:17" s="38" customFormat="1" ht="11.25" customHeight="1">
      <c r="A9" s="467"/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147"/>
    </row>
    <row r="10" spans="1:19" s="37" customFormat="1" ht="11.25" customHeight="1">
      <c r="A10" s="401" t="s">
        <v>763</v>
      </c>
      <c r="B10" s="402"/>
      <c r="C10" s="402"/>
      <c r="D10" s="402"/>
      <c r="E10" s="403"/>
      <c r="F10" s="463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147"/>
      <c r="R10" s="36"/>
      <c r="S10" s="36"/>
    </row>
    <row r="11" spans="1:17" s="2" customFormat="1" ht="13.5" customHeight="1">
      <c r="A11" s="24" t="s">
        <v>677</v>
      </c>
      <c r="B11" s="444" t="s">
        <v>1078</v>
      </c>
      <c r="C11" s="444"/>
      <c r="D11" s="444"/>
      <c r="E11" s="444"/>
      <c r="F11" s="445"/>
      <c r="G11" s="25" t="s">
        <v>678</v>
      </c>
      <c r="H11" s="83">
        <v>41134</v>
      </c>
      <c r="I11" s="25" t="s">
        <v>679</v>
      </c>
      <c r="J11" s="83" t="s">
        <v>903</v>
      </c>
      <c r="K11" s="25" t="s">
        <v>683</v>
      </c>
      <c r="L11" s="175" t="s">
        <v>973</v>
      </c>
      <c r="M11" s="181" t="s">
        <v>634</v>
      </c>
      <c r="N11" s="465" t="s">
        <v>972</v>
      </c>
      <c r="O11" s="465"/>
      <c r="P11" s="466"/>
      <c r="Q11" s="147"/>
    </row>
    <row r="12" spans="1:17" s="38" customFormat="1" ht="11.25" customHeight="1">
      <c r="A12" s="467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147"/>
    </row>
    <row r="13" spans="1:19" s="37" customFormat="1" ht="11.25" customHeight="1">
      <c r="A13" s="401" t="s">
        <v>769</v>
      </c>
      <c r="B13" s="402"/>
      <c r="C13" s="402"/>
      <c r="D13" s="402"/>
      <c r="E13" s="403"/>
      <c r="F13" s="463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147"/>
      <c r="R13" s="36"/>
      <c r="S13" s="36"/>
    </row>
    <row r="14" spans="1:17" s="2" customFormat="1" ht="13.5" customHeight="1">
      <c r="A14" s="24" t="s">
        <v>677</v>
      </c>
      <c r="B14" s="444" t="s">
        <v>967</v>
      </c>
      <c r="C14" s="444"/>
      <c r="D14" s="444"/>
      <c r="E14" s="444"/>
      <c r="F14" s="445"/>
      <c r="G14" s="25" t="s">
        <v>678</v>
      </c>
      <c r="H14" s="83">
        <v>41343</v>
      </c>
      <c r="I14" s="25" t="s">
        <v>679</v>
      </c>
      <c r="J14" s="83" t="s">
        <v>903</v>
      </c>
      <c r="K14" s="25" t="s">
        <v>683</v>
      </c>
      <c r="L14" s="175" t="s">
        <v>903</v>
      </c>
      <c r="M14" s="181" t="s">
        <v>634</v>
      </c>
      <c r="N14" s="465" t="s">
        <v>972</v>
      </c>
      <c r="O14" s="465"/>
      <c r="P14" s="466"/>
      <c r="Q14" s="147"/>
    </row>
    <row r="15" spans="1:17" s="2" customFormat="1" ht="13.5" customHeight="1">
      <c r="A15" s="24" t="s">
        <v>680</v>
      </c>
      <c r="B15" s="405" t="s">
        <v>968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6"/>
      <c r="Q15" s="147"/>
    </row>
    <row r="16" spans="1:17" s="38" customFormat="1" ht="11.25" customHeight="1">
      <c r="A16" s="467"/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147"/>
    </row>
    <row r="17" spans="1:17" s="2" customFormat="1" ht="13.5" customHeight="1">
      <c r="A17" s="24" t="s">
        <v>677</v>
      </c>
      <c r="B17" s="444" t="s">
        <v>969</v>
      </c>
      <c r="C17" s="444"/>
      <c r="D17" s="444"/>
      <c r="E17" s="444"/>
      <c r="F17" s="445"/>
      <c r="G17" s="25" t="s">
        <v>678</v>
      </c>
      <c r="H17" s="83">
        <v>41343</v>
      </c>
      <c r="I17" s="25" t="s">
        <v>679</v>
      </c>
      <c r="J17" s="83" t="s">
        <v>903</v>
      </c>
      <c r="K17" s="25" t="s">
        <v>683</v>
      </c>
      <c r="L17" s="175" t="s">
        <v>903</v>
      </c>
      <c r="M17" s="181" t="s">
        <v>634</v>
      </c>
      <c r="N17" s="465" t="s">
        <v>972</v>
      </c>
      <c r="O17" s="465"/>
      <c r="P17" s="466"/>
      <c r="Q17" s="147"/>
    </row>
    <row r="18" spans="1:17" s="2" customFormat="1" ht="13.5" customHeight="1">
      <c r="A18" s="24" t="s">
        <v>680</v>
      </c>
      <c r="B18" s="405" t="s">
        <v>968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6"/>
      <c r="Q18" s="147"/>
    </row>
    <row r="19" spans="1:17" s="38" customFormat="1" ht="11.25" customHeight="1">
      <c r="A19" s="467"/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147"/>
    </row>
    <row r="20" spans="1:17" s="2" customFormat="1" ht="13.5" customHeight="1">
      <c r="A20" s="24" t="s">
        <v>677</v>
      </c>
      <c r="B20" s="444" t="s">
        <v>970</v>
      </c>
      <c r="C20" s="444"/>
      <c r="D20" s="444"/>
      <c r="E20" s="444"/>
      <c r="F20" s="445"/>
      <c r="G20" s="25" t="s">
        <v>678</v>
      </c>
      <c r="H20" s="83">
        <v>41212</v>
      </c>
      <c r="I20" s="25" t="s">
        <v>679</v>
      </c>
      <c r="J20" s="83">
        <v>41468</v>
      </c>
      <c r="K20" s="25" t="s">
        <v>683</v>
      </c>
      <c r="L20" s="175" t="s">
        <v>973</v>
      </c>
      <c r="M20" s="181" t="s">
        <v>634</v>
      </c>
      <c r="N20" s="465" t="s">
        <v>974</v>
      </c>
      <c r="O20" s="465"/>
      <c r="P20" s="466"/>
      <c r="Q20" s="147"/>
    </row>
    <row r="21" spans="1:17" s="2" customFormat="1" ht="13.5" customHeight="1">
      <c r="A21" s="24" t="s">
        <v>680</v>
      </c>
      <c r="B21" s="405" t="s">
        <v>971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6"/>
      <c r="Q21" s="147"/>
    </row>
    <row r="22" spans="1:17" s="38" customFormat="1" ht="11.25" customHeight="1">
      <c r="A22" s="467"/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147"/>
    </row>
    <row r="23" spans="1:19" s="37" customFormat="1" ht="11.25" customHeight="1">
      <c r="A23" s="401" t="s">
        <v>771</v>
      </c>
      <c r="B23" s="402"/>
      <c r="C23" s="402"/>
      <c r="D23" s="402"/>
      <c r="E23" s="403"/>
      <c r="F23" s="463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147"/>
      <c r="R23" s="36"/>
      <c r="S23" s="36"/>
    </row>
    <row r="24" spans="1:17" s="2" customFormat="1" ht="13.5" customHeight="1">
      <c r="A24" s="24" t="s">
        <v>677</v>
      </c>
      <c r="B24" s="444" t="s">
        <v>10</v>
      </c>
      <c r="C24" s="444"/>
      <c r="D24" s="444"/>
      <c r="E24" s="444"/>
      <c r="F24" s="445"/>
      <c r="G24" s="25" t="s">
        <v>678</v>
      </c>
      <c r="H24" s="83">
        <v>40603</v>
      </c>
      <c r="I24" s="25" t="s">
        <v>679</v>
      </c>
      <c r="J24" s="83">
        <v>42055</v>
      </c>
      <c r="K24" s="25" t="s">
        <v>683</v>
      </c>
      <c r="L24" s="175" t="s">
        <v>903</v>
      </c>
      <c r="M24" s="181" t="s">
        <v>634</v>
      </c>
      <c r="N24" s="465" t="s">
        <v>1022</v>
      </c>
      <c r="O24" s="465"/>
      <c r="P24" s="466"/>
      <c r="Q24" s="147"/>
    </row>
    <row r="25" spans="1:17" s="2" customFormat="1" ht="13.5" customHeight="1">
      <c r="A25" s="24" t="s">
        <v>680</v>
      </c>
      <c r="B25" s="405" t="s">
        <v>11</v>
      </c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6"/>
      <c r="Q25" s="147"/>
    </row>
    <row r="26" spans="1:17" s="38" customFormat="1" ht="11.25" customHeight="1">
      <c r="A26" s="467"/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147"/>
    </row>
    <row r="27" spans="1:17" s="2" customFormat="1" ht="13.5" customHeight="1">
      <c r="A27" s="24" t="s">
        <v>677</v>
      </c>
      <c r="B27" s="444" t="s">
        <v>12</v>
      </c>
      <c r="C27" s="444"/>
      <c r="D27" s="444"/>
      <c r="E27" s="444"/>
      <c r="F27" s="445"/>
      <c r="G27" s="25" t="s">
        <v>678</v>
      </c>
      <c r="H27" s="83">
        <v>40238</v>
      </c>
      <c r="I27" s="25" t="s">
        <v>679</v>
      </c>
      <c r="J27" s="83">
        <v>41690</v>
      </c>
      <c r="K27" s="25" t="s">
        <v>683</v>
      </c>
      <c r="L27" s="175" t="s">
        <v>903</v>
      </c>
      <c r="M27" s="181" t="s">
        <v>634</v>
      </c>
      <c r="N27" s="465" t="s">
        <v>1022</v>
      </c>
      <c r="O27" s="465"/>
      <c r="P27" s="466"/>
      <c r="Q27" s="147"/>
    </row>
    <row r="28" spans="1:17" s="2" customFormat="1" ht="13.5" customHeight="1">
      <c r="A28" s="24" t="s">
        <v>680</v>
      </c>
      <c r="B28" s="405" t="s">
        <v>11</v>
      </c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6"/>
      <c r="Q28" s="147"/>
    </row>
    <row r="29" spans="1:17" s="38" customFormat="1" ht="11.25" customHeight="1">
      <c r="A29" s="467"/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147"/>
    </row>
    <row r="30" spans="1:17" s="2" customFormat="1" ht="13.5" customHeight="1">
      <c r="A30" s="24" t="s">
        <v>677</v>
      </c>
      <c r="B30" s="444" t="s">
        <v>13</v>
      </c>
      <c r="C30" s="444"/>
      <c r="D30" s="444"/>
      <c r="E30" s="444"/>
      <c r="F30" s="445"/>
      <c r="G30" s="25" t="s">
        <v>678</v>
      </c>
      <c r="H30" s="83">
        <v>40238</v>
      </c>
      <c r="I30" s="25" t="s">
        <v>679</v>
      </c>
      <c r="J30" s="83">
        <v>41690</v>
      </c>
      <c r="K30" s="25" t="s">
        <v>683</v>
      </c>
      <c r="L30" s="175" t="s">
        <v>903</v>
      </c>
      <c r="M30" s="181" t="s">
        <v>634</v>
      </c>
      <c r="N30" s="465" t="s">
        <v>1022</v>
      </c>
      <c r="O30" s="465"/>
      <c r="P30" s="466"/>
      <c r="Q30" s="147"/>
    </row>
    <row r="31" spans="1:17" s="2" customFormat="1" ht="13.5" customHeight="1">
      <c r="A31" s="24" t="s">
        <v>680</v>
      </c>
      <c r="B31" s="405" t="s">
        <v>968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6"/>
      <c r="Q31" s="147"/>
    </row>
    <row r="32" spans="1:17" s="38" customFormat="1" ht="11.25" customHeight="1">
      <c r="A32" s="467"/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147"/>
    </row>
    <row r="33" spans="1:17" s="2" customFormat="1" ht="13.5" customHeight="1">
      <c r="A33" s="24" t="s">
        <v>677</v>
      </c>
      <c r="B33" s="444" t="s">
        <v>14</v>
      </c>
      <c r="C33" s="444"/>
      <c r="D33" s="444"/>
      <c r="E33" s="444"/>
      <c r="F33" s="445"/>
      <c r="G33" s="25" t="s">
        <v>678</v>
      </c>
      <c r="H33" s="83">
        <v>40238</v>
      </c>
      <c r="I33" s="25" t="s">
        <v>679</v>
      </c>
      <c r="J33" s="83">
        <v>41698</v>
      </c>
      <c r="K33" s="25" t="s">
        <v>683</v>
      </c>
      <c r="L33" s="175" t="s">
        <v>903</v>
      </c>
      <c r="M33" s="181" t="s">
        <v>634</v>
      </c>
      <c r="N33" s="465" t="s">
        <v>1022</v>
      </c>
      <c r="O33" s="465"/>
      <c r="P33" s="466"/>
      <c r="Q33" s="147"/>
    </row>
    <row r="34" spans="1:17" s="2" customFormat="1" ht="13.5" customHeight="1">
      <c r="A34" s="24" t="s">
        <v>680</v>
      </c>
      <c r="B34" s="405" t="s">
        <v>11</v>
      </c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6"/>
      <c r="Q34" s="147"/>
    </row>
    <row r="35" spans="1:19" s="37" customFormat="1" ht="11.25" customHeight="1">
      <c r="A35" s="401" t="s">
        <v>607</v>
      </c>
      <c r="B35" s="402"/>
      <c r="C35" s="402"/>
      <c r="D35" s="402"/>
      <c r="E35" s="403"/>
      <c r="F35" s="463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147"/>
      <c r="R35" s="36"/>
      <c r="S35" s="36"/>
    </row>
    <row r="36" spans="1:17" s="2" customFormat="1" ht="13.5" customHeight="1">
      <c r="A36" s="24" t="s">
        <v>677</v>
      </c>
      <c r="B36" s="444" t="s">
        <v>18</v>
      </c>
      <c r="C36" s="444"/>
      <c r="D36" s="444"/>
      <c r="E36" s="444"/>
      <c r="F36" s="445"/>
      <c r="G36" s="25" t="s">
        <v>678</v>
      </c>
      <c r="H36" s="83">
        <v>40969</v>
      </c>
      <c r="I36" s="25" t="s">
        <v>679</v>
      </c>
      <c r="J36" s="83">
        <v>42428</v>
      </c>
      <c r="K36" s="25" t="s">
        <v>683</v>
      </c>
      <c r="L36" s="175" t="s">
        <v>903</v>
      </c>
      <c r="M36" s="181" t="s">
        <v>634</v>
      </c>
      <c r="N36" s="465" t="s">
        <v>1022</v>
      </c>
      <c r="O36" s="465"/>
      <c r="P36" s="466"/>
      <c r="Q36" s="147"/>
    </row>
    <row r="37" spans="1:17" s="2" customFormat="1" ht="13.5" customHeight="1">
      <c r="A37" s="24" t="s">
        <v>680</v>
      </c>
      <c r="B37" s="405" t="s">
        <v>11</v>
      </c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6"/>
      <c r="Q37" s="147"/>
    </row>
    <row r="38" spans="1:17" s="38" customFormat="1" ht="11.25" customHeight="1">
      <c r="A38" s="467"/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147"/>
    </row>
    <row r="39" spans="1:17" s="2" customFormat="1" ht="13.5" customHeight="1">
      <c r="A39" s="24" t="s">
        <v>677</v>
      </c>
      <c r="B39" s="444" t="s">
        <v>19</v>
      </c>
      <c r="C39" s="444"/>
      <c r="D39" s="444"/>
      <c r="E39" s="444"/>
      <c r="F39" s="445"/>
      <c r="G39" s="25" t="s">
        <v>678</v>
      </c>
      <c r="H39" s="83">
        <v>41334</v>
      </c>
      <c r="I39" s="25" t="s">
        <v>679</v>
      </c>
      <c r="J39" s="83">
        <v>42786</v>
      </c>
      <c r="K39" s="25" t="s">
        <v>683</v>
      </c>
      <c r="L39" s="175" t="s">
        <v>903</v>
      </c>
      <c r="M39" s="181" t="s">
        <v>634</v>
      </c>
      <c r="N39" s="465" t="s">
        <v>972</v>
      </c>
      <c r="O39" s="465"/>
      <c r="P39" s="466"/>
      <c r="Q39" s="147"/>
    </row>
    <row r="40" spans="1:17" s="2" customFormat="1" ht="13.5" customHeight="1">
      <c r="A40" s="24" t="s">
        <v>680</v>
      </c>
      <c r="B40" s="405" t="s">
        <v>11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6"/>
      <c r="Q40" s="147"/>
    </row>
    <row r="41" spans="1:17" s="38" customFormat="1" ht="11.25" customHeight="1">
      <c r="A41" s="467"/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147"/>
    </row>
    <row r="42" spans="1:19" s="37" customFormat="1" ht="11.25" customHeight="1">
      <c r="A42" s="401" t="s">
        <v>20</v>
      </c>
      <c r="B42" s="402"/>
      <c r="C42" s="402"/>
      <c r="D42" s="402"/>
      <c r="E42" s="403"/>
      <c r="F42" s="463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147"/>
      <c r="R42" s="36"/>
      <c r="S42" s="36"/>
    </row>
    <row r="43" spans="1:17" s="2" customFormat="1" ht="13.5" customHeight="1">
      <c r="A43" s="24" t="s">
        <v>677</v>
      </c>
      <c r="B43" s="444" t="s">
        <v>1042</v>
      </c>
      <c r="C43" s="444"/>
      <c r="D43" s="444"/>
      <c r="E43" s="444"/>
      <c r="F43" s="445"/>
      <c r="G43" s="25" t="s">
        <v>678</v>
      </c>
      <c r="H43" s="83">
        <v>41244</v>
      </c>
      <c r="I43" s="25" t="s">
        <v>679</v>
      </c>
      <c r="J43" s="83">
        <v>41548</v>
      </c>
      <c r="K43" s="25" t="s">
        <v>683</v>
      </c>
      <c r="L43" s="175" t="s">
        <v>973</v>
      </c>
      <c r="M43" s="181" t="s">
        <v>634</v>
      </c>
      <c r="N43" s="465" t="s">
        <v>1021</v>
      </c>
      <c r="O43" s="465"/>
      <c r="P43" s="466"/>
      <c r="Q43" s="147"/>
    </row>
    <row r="44" spans="1:17" s="2" customFormat="1" ht="13.5" customHeight="1">
      <c r="A44" s="24" t="s">
        <v>680</v>
      </c>
      <c r="B44" s="405" t="s">
        <v>50</v>
      </c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6"/>
      <c r="Q44" s="147"/>
    </row>
    <row r="45" spans="1:17" s="38" customFormat="1" ht="11.25" customHeight="1">
      <c r="A45" s="467"/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147"/>
    </row>
    <row r="46" spans="1:17" s="2" customFormat="1" ht="13.5" customHeight="1">
      <c r="A46" s="24" t="s">
        <v>677</v>
      </c>
      <c r="B46" s="444" t="s">
        <v>51</v>
      </c>
      <c r="C46" s="444"/>
      <c r="D46" s="444"/>
      <c r="E46" s="444"/>
      <c r="F46" s="445"/>
      <c r="G46" s="25" t="s">
        <v>678</v>
      </c>
      <c r="H46" s="83">
        <v>41122</v>
      </c>
      <c r="I46" s="25" t="s">
        <v>679</v>
      </c>
      <c r="J46" s="83">
        <v>41500</v>
      </c>
      <c r="K46" s="25" t="s">
        <v>683</v>
      </c>
      <c r="L46" s="175" t="s">
        <v>973</v>
      </c>
      <c r="M46" s="181" t="s">
        <v>634</v>
      </c>
      <c r="N46" s="465" t="s">
        <v>974</v>
      </c>
      <c r="O46" s="465"/>
      <c r="P46" s="466"/>
      <c r="Q46" s="147"/>
    </row>
    <row r="47" spans="1:17" s="2" customFormat="1" ht="13.5" customHeight="1">
      <c r="A47" s="24" t="s">
        <v>680</v>
      </c>
      <c r="B47" s="405" t="s">
        <v>52</v>
      </c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6"/>
      <c r="Q47" s="147"/>
    </row>
    <row r="48" spans="1:17" s="38" customFormat="1" ht="11.25" customHeight="1">
      <c r="A48" s="467"/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147"/>
    </row>
    <row r="49" spans="1:17" s="2" customFormat="1" ht="13.5" customHeight="1">
      <c r="A49" s="24" t="s">
        <v>677</v>
      </c>
      <c r="B49" s="444" t="s">
        <v>53</v>
      </c>
      <c r="C49" s="444"/>
      <c r="D49" s="444"/>
      <c r="E49" s="444"/>
      <c r="F49" s="445"/>
      <c r="G49" s="25" t="s">
        <v>678</v>
      </c>
      <c r="H49" s="83">
        <v>41122</v>
      </c>
      <c r="I49" s="25" t="s">
        <v>679</v>
      </c>
      <c r="J49" s="83">
        <v>41471</v>
      </c>
      <c r="K49" s="25" t="s">
        <v>683</v>
      </c>
      <c r="L49" s="175" t="s">
        <v>973</v>
      </c>
      <c r="M49" s="181" t="s">
        <v>634</v>
      </c>
      <c r="N49" s="465" t="s">
        <v>974</v>
      </c>
      <c r="O49" s="465"/>
      <c r="P49" s="466"/>
      <c r="Q49" s="147"/>
    </row>
    <row r="50" spans="1:17" s="2" customFormat="1" ht="13.5" customHeight="1">
      <c r="A50" s="24" t="s">
        <v>680</v>
      </c>
      <c r="B50" s="405" t="s">
        <v>54</v>
      </c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147"/>
    </row>
    <row r="51" spans="1:17" s="38" customFormat="1" ht="11.25" customHeight="1">
      <c r="A51" s="467"/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147"/>
    </row>
    <row r="52" spans="1:17" s="2" customFormat="1" ht="13.5" customHeight="1">
      <c r="A52" s="24" t="s">
        <v>677</v>
      </c>
      <c r="B52" s="444" t="s">
        <v>64</v>
      </c>
      <c r="C52" s="444"/>
      <c r="D52" s="444"/>
      <c r="E52" s="444"/>
      <c r="F52" s="445"/>
      <c r="G52" s="25" t="s">
        <v>678</v>
      </c>
      <c r="H52" s="83">
        <v>41395</v>
      </c>
      <c r="I52" s="25" t="s">
        <v>679</v>
      </c>
      <c r="J52" s="83" t="s">
        <v>903</v>
      </c>
      <c r="K52" s="25" t="s">
        <v>683</v>
      </c>
      <c r="L52" s="175" t="s">
        <v>973</v>
      </c>
      <c r="M52" s="181" t="s">
        <v>634</v>
      </c>
      <c r="N52" s="465" t="s">
        <v>974</v>
      </c>
      <c r="O52" s="465"/>
      <c r="P52" s="466"/>
      <c r="Q52" s="147"/>
    </row>
    <row r="53" spans="1:17" s="2" customFormat="1" ht="13.5" customHeight="1">
      <c r="A53" s="24" t="s">
        <v>680</v>
      </c>
      <c r="B53" s="405" t="s">
        <v>65</v>
      </c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147"/>
    </row>
    <row r="54" spans="1:17" s="38" customFormat="1" ht="11.25" customHeight="1">
      <c r="A54" s="467"/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147"/>
    </row>
    <row r="55" spans="1:19" s="37" customFormat="1" ht="11.25" customHeight="1">
      <c r="A55" s="401" t="s">
        <v>377</v>
      </c>
      <c r="B55" s="402"/>
      <c r="C55" s="402"/>
      <c r="D55" s="402"/>
      <c r="E55" s="403"/>
      <c r="F55" s="463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147"/>
      <c r="R55" s="36"/>
      <c r="S55" s="36"/>
    </row>
    <row r="56" spans="1:17" s="2" customFormat="1" ht="13.5" customHeight="1">
      <c r="A56" s="24" t="s">
        <v>677</v>
      </c>
      <c r="B56" s="444" t="s">
        <v>399</v>
      </c>
      <c r="C56" s="444"/>
      <c r="D56" s="444"/>
      <c r="E56" s="444"/>
      <c r="F56" s="445"/>
      <c r="G56" s="25" t="s">
        <v>678</v>
      </c>
      <c r="H56" s="83">
        <v>41334</v>
      </c>
      <c r="I56" s="25" t="s">
        <v>679</v>
      </c>
      <c r="J56" s="83">
        <v>42064</v>
      </c>
      <c r="K56" s="25" t="s">
        <v>683</v>
      </c>
      <c r="L56" s="175" t="s">
        <v>903</v>
      </c>
      <c r="M56" s="181" t="s">
        <v>634</v>
      </c>
      <c r="N56" s="465" t="s">
        <v>1021</v>
      </c>
      <c r="O56" s="465"/>
      <c r="P56" s="466"/>
      <c r="Q56" s="147"/>
    </row>
    <row r="57" spans="1:17" s="2" customFormat="1" ht="13.5" customHeight="1">
      <c r="A57" s="24" t="s">
        <v>680</v>
      </c>
      <c r="B57" s="405" t="s">
        <v>968</v>
      </c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147"/>
    </row>
    <row r="58" spans="1:17" s="38" customFormat="1" ht="11.25" customHeight="1">
      <c r="A58" s="467"/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147"/>
    </row>
    <row r="59" spans="1:17" s="2" customFormat="1" ht="13.5" customHeight="1">
      <c r="A59" s="24" t="s">
        <v>677</v>
      </c>
      <c r="B59" s="444" t="s">
        <v>400</v>
      </c>
      <c r="C59" s="444"/>
      <c r="D59" s="444"/>
      <c r="E59" s="444"/>
      <c r="F59" s="445"/>
      <c r="G59" s="25" t="s">
        <v>678</v>
      </c>
      <c r="H59" s="83">
        <v>40969</v>
      </c>
      <c r="I59" s="25" t="s">
        <v>679</v>
      </c>
      <c r="J59" s="83" t="s">
        <v>903</v>
      </c>
      <c r="K59" s="25" t="s">
        <v>683</v>
      </c>
      <c r="L59" s="175" t="s">
        <v>973</v>
      </c>
      <c r="M59" s="181" t="s">
        <v>634</v>
      </c>
      <c r="N59" s="465" t="s">
        <v>1021</v>
      </c>
      <c r="O59" s="465"/>
      <c r="P59" s="466"/>
      <c r="Q59" s="147"/>
    </row>
    <row r="60" spans="1:17" s="2" customFormat="1" ht="13.5" customHeight="1">
      <c r="A60" s="24" t="s">
        <v>680</v>
      </c>
      <c r="B60" s="405" t="s">
        <v>401</v>
      </c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147"/>
    </row>
    <row r="61" spans="1:17" s="38" customFormat="1" ht="11.25" customHeight="1">
      <c r="A61" s="467"/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147"/>
    </row>
    <row r="62" spans="1:19" s="37" customFormat="1" ht="11.25" customHeight="1">
      <c r="A62" s="401" t="s">
        <v>987</v>
      </c>
      <c r="B62" s="402"/>
      <c r="C62" s="402"/>
      <c r="D62" s="402"/>
      <c r="E62" s="403"/>
      <c r="F62" s="463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147"/>
      <c r="R62" s="36"/>
      <c r="S62" s="36"/>
    </row>
    <row r="63" spans="1:17" s="2" customFormat="1" ht="13.5" customHeight="1">
      <c r="A63" s="24" t="s">
        <v>677</v>
      </c>
      <c r="B63" s="444" t="s">
        <v>1013</v>
      </c>
      <c r="C63" s="444"/>
      <c r="D63" s="444"/>
      <c r="E63" s="444"/>
      <c r="F63" s="445"/>
      <c r="G63" s="25" t="s">
        <v>678</v>
      </c>
      <c r="H63" s="83">
        <v>40966</v>
      </c>
      <c r="I63" s="25" t="s">
        <v>679</v>
      </c>
      <c r="J63" s="83" t="s">
        <v>903</v>
      </c>
      <c r="K63" s="25" t="s">
        <v>683</v>
      </c>
      <c r="L63" s="175" t="s">
        <v>973</v>
      </c>
      <c r="M63" s="181" t="s">
        <v>634</v>
      </c>
      <c r="N63" s="465" t="s">
        <v>1021</v>
      </c>
      <c r="O63" s="465"/>
      <c r="P63" s="466"/>
      <c r="Q63" s="147"/>
    </row>
    <row r="64" spans="1:17" s="2" customFormat="1" ht="13.5" customHeight="1">
      <c r="A64" s="24" t="s">
        <v>680</v>
      </c>
      <c r="B64" s="405" t="s">
        <v>1014</v>
      </c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147"/>
    </row>
    <row r="65" spans="1:17" s="38" customFormat="1" ht="11.25" customHeight="1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147"/>
    </row>
    <row r="66" spans="1:17" s="2" customFormat="1" ht="13.5" customHeight="1">
      <c r="A66" s="24" t="s">
        <v>677</v>
      </c>
      <c r="B66" s="444" t="s">
        <v>1015</v>
      </c>
      <c r="C66" s="444"/>
      <c r="D66" s="444"/>
      <c r="E66" s="444"/>
      <c r="F66" s="445"/>
      <c r="G66" s="25" t="s">
        <v>678</v>
      </c>
      <c r="H66" s="83">
        <v>41498</v>
      </c>
      <c r="I66" s="25" t="s">
        <v>679</v>
      </c>
      <c r="J66" s="83" t="s">
        <v>903</v>
      </c>
      <c r="K66" s="25" t="s">
        <v>683</v>
      </c>
      <c r="L66" s="175" t="s">
        <v>973</v>
      </c>
      <c r="M66" s="181" t="s">
        <v>634</v>
      </c>
      <c r="N66" s="465" t="s">
        <v>1021</v>
      </c>
      <c r="O66" s="465"/>
      <c r="P66" s="466"/>
      <c r="Q66" s="147"/>
    </row>
    <row r="67" spans="1:17" s="2" customFormat="1" ht="13.5" customHeight="1">
      <c r="A67" s="24" t="s">
        <v>680</v>
      </c>
      <c r="B67" s="405" t="s">
        <v>1016</v>
      </c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147"/>
    </row>
    <row r="68" spans="1:17" s="38" customFormat="1" ht="11.25" customHeight="1">
      <c r="A68" s="467"/>
      <c r="B68" s="467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147"/>
    </row>
    <row r="69" spans="1:17" s="2" customFormat="1" ht="13.5" customHeight="1">
      <c r="A69" s="24" t="s">
        <v>677</v>
      </c>
      <c r="B69" s="444" t="s">
        <v>1017</v>
      </c>
      <c r="C69" s="444"/>
      <c r="D69" s="444"/>
      <c r="E69" s="444"/>
      <c r="F69" s="445"/>
      <c r="G69" s="25" t="s">
        <v>678</v>
      </c>
      <c r="H69" s="83">
        <v>41344</v>
      </c>
      <c r="I69" s="25" t="s">
        <v>679</v>
      </c>
      <c r="J69" s="83" t="s">
        <v>903</v>
      </c>
      <c r="K69" s="25" t="s">
        <v>683</v>
      </c>
      <c r="L69" s="175" t="s">
        <v>973</v>
      </c>
      <c r="M69" s="181" t="s">
        <v>634</v>
      </c>
      <c r="N69" s="465" t="s">
        <v>1022</v>
      </c>
      <c r="O69" s="465"/>
      <c r="P69" s="466"/>
      <c r="Q69" s="147"/>
    </row>
    <row r="70" spans="1:17" s="2" customFormat="1" ht="13.5" customHeight="1">
      <c r="A70" s="24" t="s">
        <v>680</v>
      </c>
      <c r="B70" s="405" t="s">
        <v>1018</v>
      </c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147"/>
    </row>
    <row r="71" spans="1:19" s="37" customFormat="1" ht="11.25" customHeight="1">
      <c r="A71" s="401" t="s">
        <v>608</v>
      </c>
      <c r="B71" s="402"/>
      <c r="C71" s="402"/>
      <c r="D71" s="402"/>
      <c r="E71" s="403"/>
      <c r="F71" s="463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147"/>
      <c r="R71" s="36"/>
      <c r="S71" s="36"/>
    </row>
    <row r="72" spans="1:17" s="2" customFormat="1" ht="13.5" customHeight="1">
      <c r="A72" s="24" t="s">
        <v>677</v>
      </c>
      <c r="B72" s="444" t="s">
        <v>1019</v>
      </c>
      <c r="C72" s="444"/>
      <c r="D72" s="444"/>
      <c r="E72" s="444"/>
      <c r="F72" s="445"/>
      <c r="G72" s="25" t="s">
        <v>678</v>
      </c>
      <c r="H72" s="83">
        <v>40756</v>
      </c>
      <c r="I72" s="25" t="s">
        <v>679</v>
      </c>
      <c r="J72" s="83" t="s">
        <v>903</v>
      </c>
      <c r="K72" s="25" t="s">
        <v>683</v>
      </c>
      <c r="L72" s="175" t="s">
        <v>973</v>
      </c>
      <c r="M72" s="181" t="s">
        <v>634</v>
      </c>
      <c r="N72" s="465" t="s">
        <v>1023</v>
      </c>
      <c r="O72" s="465"/>
      <c r="P72" s="466"/>
      <c r="Q72" s="147"/>
    </row>
    <row r="73" spans="1:17" s="2" customFormat="1" ht="13.5" customHeight="1">
      <c r="A73" s="24" t="s">
        <v>680</v>
      </c>
      <c r="B73" s="405" t="s">
        <v>1020</v>
      </c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147"/>
    </row>
    <row r="74" spans="1:17" s="38" customFormat="1" ht="11.25" customHeight="1">
      <c r="A74" s="467"/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147"/>
    </row>
    <row r="75" spans="1:19" s="37" customFormat="1" ht="11.25" customHeight="1">
      <c r="A75" s="401" t="s">
        <v>313</v>
      </c>
      <c r="B75" s="402"/>
      <c r="C75" s="402"/>
      <c r="D75" s="402"/>
      <c r="E75" s="403"/>
      <c r="F75" s="463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147"/>
      <c r="R75" s="36"/>
      <c r="S75" s="36"/>
    </row>
    <row r="76" spans="1:17" s="2" customFormat="1" ht="13.5" customHeight="1">
      <c r="A76" s="24" t="s">
        <v>677</v>
      </c>
      <c r="B76" s="444" t="s">
        <v>343</v>
      </c>
      <c r="C76" s="444"/>
      <c r="D76" s="444"/>
      <c r="E76" s="444"/>
      <c r="F76" s="445"/>
      <c r="G76" s="25" t="s">
        <v>678</v>
      </c>
      <c r="H76" s="83">
        <v>41212</v>
      </c>
      <c r="I76" s="25" t="s">
        <v>679</v>
      </c>
      <c r="J76" s="83" t="s">
        <v>347</v>
      </c>
      <c r="K76" s="25" t="s">
        <v>683</v>
      </c>
      <c r="L76" s="175" t="s">
        <v>973</v>
      </c>
      <c r="M76" s="181" t="s">
        <v>634</v>
      </c>
      <c r="N76" s="465" t="s">
        <v>974</v>
      </c>
      <c r="O76" s="465"/>
      <c r="P76" s="466"/>
      <c r="Q76" s="147"/>
    </row>
    <row r="77" spans="1:17" s="2" customFormat="1" ht="13.5" customHeight="1">
      <c r="A77" s="24" t="s">
        <v>680</v>
      </c>
      <c r="B77" s="405" t="s">
        <v>344</v>
      </c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6"/>
      <c r="Q77" s="147"/>
    </row>
    <row r="78" spans="1:17" s="38" customFormat="1" ht="11.25" customHeight="1">
      <c r="A78" s="467"/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147"/>
    </row>
    <row r="79" spans="1:17" s="2" customFormat="1" ht="13.5" customHeight="1">
      <c r="A79" s="24" t="s">
        <v>677</v>
      </c>
      <c r="B79" s="444" t="s">
        <v>345</v>
      </c>
      <c r="C79" s="444"/>
      <c r="D79" s="444"/>
      <c r="E79" s="444"/>
      <c r="F79" s="445"/>
      <c r="G79" s="25" t="s">
        <v>678</v>
      </c>
      <c r="H79" s="83">
        <v>41212</v>
      </c>
      <c r="I79" s="25" t="s">
        <v>679</v>
      </c>
      <c r="J79" s="83">
        <v>41500</v>
      </c>
      <c r="K79" s="25" t="s">
        <v>683</v>
      </c>
      <c r="L79" s="175" t="s">
        <v>973</v>
      </c>
      <c r="M79" s="181" t="s">
        <v>634</v>
      </c>
      <c r="N79" s="465" t="s">
        <v>974</v>
      </c>
      <c r="O79" s="465"/>
      <c r="P79" s="466"/>
      <c r="Q79" s="147"/>
    </row>
    <row r="80" spans="1:17" s="2" customFormat="1" ht="13.5" customHeight="1">
      <c r="A80" s="24" t="s">
        <v>680</v>
      </c>
      <c r="B80" s="405" t="s">
        <v>346</v>
      </c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6"/>
      <c r="Q80" s="147"/>
    </row>
    <row r="81" spans="1:17" s="38" customFormat="1" ht="11.25" customHeight="1">
      <c r="A81" s="467"/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147"/>
    </row>
    <row r="82" spans="1:19" s="37" customFormat="1" ht="11.25" customHeight="1">
      <c r="A82" s="401" t="s">
        <v>178</v>
      </c>
      <c r="B82" s="402"/>
      <c r="C82" s="402"/>
      <c r="D82" s="402"/>
      <c r="E82" s="403"/>
      <c r="F82" s="463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147"/>
      <c r="R82" s="36"/>
      <c r="S82" s="36"/>
    </row>
    <row r="83" spans="1:17" s="2" customFormat="1" ht="13.5" customHeight="1">
      <c r="A83" s="24" t="s">
        <v>677</v>
      </c>
      <c r="B83" s="444" t="s">
        <v>181</v>
      </c>
      <c r="C83" s="444"/>
      <c r="D83" s="444"/>
      <c r="E83" s="444"/>
      <c r="F83" s="445"/>
      <c r="G83" s="25" t="s">
        <v>678</v>
      </c>
      <c r="H83" s="83">
        <v>41491</v>
      </c>
      <c r="I83" s="25" t="s">
        <v>679</v>
      </c>
      <c r="J83" s="83" t="s">
        <v>903</v>
      </c>
      <c r="K83" s="25" t="s">
        <v>683</v>
      </c>
      <c r="L83" s="175" t="s">
        <v>903</v>
      </c>
      <c r="M83" s="181" t="s">
        <v>634</v>
      </c>
      <c r="N83" s="465" t="s">
        <v>1021</v>
      </c>
      <c r="O83" s="465"/>
      <c r="P83" s="466"/>
      <c r="Q83" s="147"/>
    </row>
    <row r="84" spans="1:17" s="2" customFormat="1" ht="13.5" customHeight="1">
      <c r="A84" s="24" t="s">
        <v>680</v>
      </c>
      <c r="B84" s="405" t="s">
        <v>182</v>
      </c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6"/>
      <c r="Q84" s="147"/>
    </row>
    <row r="85" spans="1:17" s="38" customFormat="1" ht="11.25" customHeight="1">
      <c r="A85" s="467"/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147"/>
    </row>
    <row r="86" spans="1:19" s="37" customFormat="1" ht="11.25" customHeight="1">
      <c r="A86" s="401" t="s">
        <v>225</v>
      </c>
      <c r="B86" s="402"/>
      <c r="C86" s="402"/>
      <c r="D86" s="402"/>
      <c r="E86" s="403"/>
      <c r="F86" s="463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147"/>
      <c r="R86" s="36"/>
      <c r="S86" s="36"/>
    </row>
    <row r="87" spans="1:17" s="2" customFormat="1" ht="13.5" customHeight="1">
      <c r="A87" s="24" t="s">
        <v>677</v>
      </c>
      <c r="B87" s="444" t="s">
        <v>249</v>
      </c>
      <c r="C87" s="444"/>
      <c r="D87" s="444"/>
      <c r="E87" s="444"/>
      <c r="F87" s="445"/>
      <c r="G87" s="25" t="s">
        <v>678</v>
      </c>
      <c r="H87" s="83">
        <v>41334</v>
      </c>
      <c r="I87" s="25" t="s">
        <v>679</v>
      </c>
      <c r="J87" s="83" t="s">
        <v>903</v>
      </c>
      <c r="K87" s="25" t="s">
        <v>683</v>
      </c>
      <c r="L87" s="175" t="s">
        <v>973</v>
      </c>
      <c r="M87" s="181" t="s">
        <v>634</v>
      </c>
      <c r="N87" s="465" t="s">
        <v>972</v>
      </c>
      <c r="O87" s="465"/>
      <c r="P87" s="466"/>
      <c r="Q87" s="147"/>
    </row>
    <row r="88" spans="1:17" s="2" customFormat="1" ht="13.5" customHeight="1">
      <c r="A88" s="24" t="s">
        <v>680</v>
      </c>
      <c r="B88" s="405" t="s">
        <v>968</v>
      </c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6"/>
      <c r="Q88" s="147"/>
    </row>
    <row r="89" spans="1:17" s="38" customFormat="1" ht="11.25" customHeight="1">
      <c r="A89" s="467"/>
      <c r="B89" s="467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147"/>
    </row>
    <row r="90" spans="1:17" s="2" customFormat="1" ht="13.5" customHeight="1">
      <c r="A90" s="24" t="s">
        <v>677</v>
      </c>
      <c r="B90" s="444" t="s">
        <v>250</v>
      </c>
      <c r="C90" s="444"/>
      <c r="D90" s="444"/>
      <c r="E90" s="444"/>
      <c r="F90" s="445"/>
      <c r="G90" s="25" t="s">
        <v>678</v>
      </c>
      <c r="H90" s="83">
        <v>40968</v>
      </c>
      <c r="I90" s="25" t="s">
        <v>679</v>
      </c>
      <c r="J90" s="83">
        <v>41499</v>
      </c>
      <c r="K90" s="25" t="s">
        <v>683</v>
      </c>
      <c r="L90" s="175" t="s">
        <v>973</v>
      </c>
      <c r="M90" s="181" t="s">
        <v>634</v>
      </c>
      <c r="N90" s="465" t="s">
        <v>974</v>
      </c>
      <c r="O90" s="465"/>
      <c r="P90" s="466"/>
      <c r="Q90" s="147"/>
    </row>
    <row r="91" spans="1:17" s="2" customFormat="1" ht="13.5" customHeight="1">
      <c r="A91" s="24" t="s">
        <v>680</v>
      </c>
      <c r="B91" s="405" t="s">
        <v>251</v>
      </c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6"/>
      <c r="Q91" s="147"/>
    </row>
    <row r="92" spans="1:17" s="38" customFormat="1" ht="11.25" customHeight="1">
      <c r="A92" s="467"/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147"/>
    </row>
    <row r="93" spans="1:17" s="2" customFormat="1" ht="13.5" customHeight="1">
      <c r="A93" s="24" t="s">
        <v>677</v>
      </c>
      <c r="B93" s="444" t="s">
        <v>252</v>
      </c>
      <c r="C93" s="444"/>
      <c r="D93" s="444"/>
      <c r="E93" s="444"/>
      <c r="F93" s="445"/>
      <c r="G93" s="25" t="s">
        <v>678</v>
      </c>
      <c r="H93" s="83">
        <v>40968</v>
      </c>
      <c r="I93" s="25" t="s">
        <v>679</v>
      </c>
      <c r="J93" s="83" t="s">
        <v>903</v>
      </c>
      <c r="K93" s="25" t="s">
        <v>683</v>
      </c>
      <c r="L93" s="175" t="s">
        <v>973</v>
      </c>
      <c r="M93" s="181" t="s">
        <v>634</v>
      </c>
      <c r="N93" s="465" t="s">
        <v>972</v>
      </c>
      <c r="O93" s="465"/>
      <c r="P93" s="466"/>
      <c r="Q93" s="147"/>
    </row>
    <row r="94" spans="1:17" s="2" customFormat="1" ht="13.5" customHeight="1">
      <c r="A94" s="24" t="s">
        <v>680</v>
      </c>
      <c r="B94" s="405" t="s">
        <v>253</v>
      </c>
      <c r="C94" s="405"/>
      <c r="D94" s="405"/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5"/>
      <c r="P94" s="406"/>
      <c r="Q94" s="147"/>
    </row>
    <row r="95" spans="1:17" s="38" customFormat="1" ht="11.25" customHeight="1">
      <c r="A95" s="467"/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147"/>
    </row>
    <row r="96" spans="1:17" s="2" customFormat="1" ht="13.5" customHeight="1">
      <c r="A96" s="24" t="s">
        <v>677</v>
      </c>
      <c r="B96" s="444" t="s">
        <v>254</v>
      </c>
      <c r="C96" s="444"/>
      <c r="D96" s="444"/>
      <c r="E96" s="444"/>
      <c r="F96" s="445"/>
      <c r="G96" s="25" t="s">
        <v>678</v>
      </c>
      <c r="H96" s="83">
        <v>41456</v>
      </c>
      <c r="I96" s="25" t="s">
        <v>679</v>
      </c>
      <c r="J96" s="83" t="s">
        <v>903</v>
      </c>
      <c r="K96" s="25" t="s">
        <v>683</v>
      </c>
      <c r="L96" s="175" t="s">
        <v>973</v>
      </c>
      <c r="M96" s="181" t="s">
        <v>634</v>
      </c>
      <c r="N96" s="465" t="s">
        <v>974</v>
      </c>
      <c r="O96" s="465"/>
      <c r="P96" s="466"/>
      <c r="Q96" s="147"/>
    </row>
    <row r="97" spans="1:17" s="2" customFormat="1" ht="13.5" customHeight="1">
      <c r="A97" s="24" t="s">
        <v>680</v>
      </c>
      <c r="B97" s="405" t="s">
        <v>903</v>
      </c>
      <c r="C97" s="405"/>
      <c r="D97" s="405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5"/>
      <c r="P97" s="406"/>
      <c r="Q97" s="147"/>
    </row>
    <row r="98" spans="1:17" s="38" customFormat="1" ht="11.25" customHeight="1">
      <c r="A98" s="467"/>
      <c r="B98" s="467"/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147"/>
    </row>
    <row r="99" spans="1:19" s="37" customFormat="1" ht="11.25" customHeight="1">
      <c r="A99" s="401" t="s">
        <v>1044</v>
      </c>
      <c r="B99" s="402"/>
      <c r="C99" s="402"/>
      <c r="D99" s="402"/>
      <c r="E99" s="403"/>
      <c r="F99" s="463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147"/>
      <c r="R99" s="36"/>
      <c r="S99" s="36"/>
    </row>
    <row r="100" spans="1:17" s="2" customFormat="1" ht="13.5" customHeight="1">
      <c r="A100" s="24" t="s">
        <v>677</v>
      </c>
      <c r="B100" s="444" t="s">
        <v>1056</v>
      </c>
      <c r="C100" s="444"/>
      <c r="D100" s="444"/>
      <c r="E100" s="444"/>
      <c r="F100" s="445"/>
      <c r="G100" s="25" t="s">
        <v>678</v>
      </c>
      <c r="H100" s="83">
        <v>41347</v>
      </c>
      <c r="I100" s="25" t="s">
        <v>679</v>
      </c>
      <c r="J100" s="83" t="s">
        <v>903</v>
      </c>
      <c r="K100" s="25" t="s">
        <v>683</v>
      </c>
      <c r="L100" s="175" t="s">
        <v>973</v>
      </c>
      <c r="M100" s="181" t="s">
        <v>634</v>
      </c>
      <c r="N100" s="465" t="s">
        <v>1022</v>
      </c>
      <c r="O100" s="465"/>
      <c r="P100" s="466"/>
      <c r="Q100" s="147"/>
    </row>
    <row r="101" spans="1:17" s="2" customFormat="1" ht="13.5" customHeight="1">
      <c r="A101" s="24" t="s">
        <v>680</v>
      </c>
      <c r="B101" s="405" t="s">
        <v>1057</v>
      </c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6"/>
      <c r="Q101" s="147"/>
    </row>
    <row r="102" spans="1:17" s="38" customFormat="1" ht="11.25" customHeight="1">
      <c r="A102" s="467"/>
      <c r="B102" s="467"/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147"/>
    </row>
    <row r="103" spans="1:17" s="2" customFormat="1" ht="13.5" customHeight="1">
      <c r="A103" s="24" t="s">
        <v>677</v>
      </c>
      <c r="B103" s="444" t="s">
        <v>1058</v>
      </c>
      <c r="C103" s="444"/>
      <c r="D103" s="444"/>
      <c r="E103" s="444"/>
      <c r="F103" s="445"/>
      <c r="G103" s="25" t="s">
        <v>678</v>
      </c>
      <c r="H103" s="83">
        <v>41462</v>
      </c>
      <c r="I103" s="25" t="s">
        <v>679</v>
      </c>
      <c r="J103" s="83" t="s">
        <v>903</v>
      </c>
      <c r="K103" s="25" t="s">
        <v>683</v>
      </c>
      <c r="L103" s="175" t="s">
        <v>903</v>
      </c>
      <c r="M103" s="181" t="s">
        <v>634</v>
      </c>
      <c r="N103" s="465" t="s">
        <v>1021</v>
      </c>
      <c r="O103" s="465"/>
      <c r="P103" s="466"/>
      <c r="Q103" s="147"/>
    </row>
    <row r="104" spans="1:17" s="2" customFormat="1" ht="13.5" customHeight="1">
      <c r="A104" s="24" t="s">
        <v>680</v>
      </c>
      <c r="B104" s="405" t="s">
        <v>1059</v>
      </c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6"/>
      <c r="Q104" s="147"/>
    </row>
    <row r="105" spans="1:17" s="38" customFormat="1" ht="11.25" customHeight="1">
      <c r="A105" s="467"/>
      <c r="B105" s="467"/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147"/>
    </row>
    <row r="106" spans="1:19" s="37" customFormat="1" ht="11.25" customHeight="1">
      <c r="A106" s="401" t="s">
        <v>780</v>
      </c>
      <c r="B106" s="402"/>
      <c r="C106" s="402"/>
      <c r="D106" s="402"/>
      <c r="E106" s="403"/>
      <c r="F106" s="463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147"/>
      <c r="R106" s="36"/>
      <c r="S106" s="36"/>
    </row>
    <row r="107" spans="1:17" s="2" customFormat="1" ht="13.5" customHeight="1">
      <c r="A107" s="24" t="s">
        <v>677</v>
      </c>
      <c r="B107" s="444" t="s">
        <v>446</v>
      </c>
      <c r="C107" s="444"/>
      <c r="D107" s="444"/>
      <c r="E107" s="444"/>
      <c r="F107" s="445"/>
      <c r="G107" s="25" t="s">
        <v>678</v>
      </c>
      <c r="H107" s="83">
        <v>41334</v>
      </c>
      <c r="I107" s="25" t="s">
        <v>679</v>
      </c>
      <c r="J107" s="83">
        <v>41698</v>
      </c>
      <c r="K107" s="25" t="s">
        <v>683</v>
      </c>
      <c r="L107" s="175" t="s">
        <v>973</v>
      </c>
      <c r="M107" s="181" t="s">
        <v>634</v>
      </c>
      <c r="N107" s="465" t="s">
        <v>972</v>
      </c>
      <c r="O107" s="465"/>
      <c r="P107" s="466"/>
      <c r="Q107" s="147"/>
    </row>
    <row r="108" spans="1:17" s="2" customFormat="1" ht="13.5" customHeight="1">
      <c r="A108" s="24" t="s">
        <v>680</v>
      </c>
      <c r="B108" s="405" t="s">
        <v>968</v>
      </c>
      <c r="C108" s="405"/>
      <c r="D108" s="405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6"/>
      <c r="Q108" s="147"/>
    </row>
    <row r="109" spans="1:17" s="38" customFormat="1" ht="11.25" customHeight="1">
      <c r="A109" s="467"/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147"/>
    </row>
    <row r="110" spans="1:17" s="2" customFormat="1" ht="13.5" customHeight="1">
      <c r="A110" s="24" t="s">
        <v>677</v>
      </c>
      <c r="B110" s="444" t="s">
        <v>447</v>
      </c>
      <c r="C110" s="444"/>
      <c r="D110" s="444"/>
      <c r="E110" s="444"/>
      <c r="F110" s="445"/>
      <c r="G110" s="25" t="s">
        <v>678</v>
      </c>
      <c r="H110" s="83">
        <v>40238</v>
      </c>
      <c r="I110" s="25" t="s">
        <v>679</v>
      </c>
      <c r="J110" s="83">
        <v>41698</v>
      </c>
      <c r="K110" s="25" t="s">
        <v>683</v>
      </c>
      <c r="L110" s="175" t="s">
        <v>903</v>
      </c>
      <c r="M110" s="181" t="s">
        <v>634</v>
      </c>
      <c r="N110" s="465" t="s">
        <v>1022</v>
      </c>
      <c r="O110" s="465"/>
      <c r="P110" s="466"/>
      <c r="Q110" s="147"/>
    </row>
    <row r="111" spans="1:17" s="2" customFormat="1" ht="13.5" customHeight="1">
      <c r="A111" s="24" t="s">
        <v>680</v>
      </c>
      <c r="B111" s="405" t="s">
        <v>968</v>
      </c>
      <c r="C111" s="405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6"/>
      <c r="Q111" s="147"/>
    </row>
    <row r="112" spans="1:17" s="38" customFormat="1" ht="11.25" customHeight="1">
      <c r="A112" s="467"/>
      <c r="B112" s="467"/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147"/>
    </row>
    <row r="113" spans="1:17" s="2" customFormat="1" ht="13.5" customHeight="1">
      <c r="A113" s="24" t="s">
        <v>677</v>
      </c>
      <c r="B113" s="444" t="s">
        <v>448</v>
      </c>
      <c r="C113" s="444"/>
      <c r="D113" s="444"/>
      <c r="E113" s="444"/>
      <c r="F113" s="445"/>
      <c r="G113" s="25" t="s">
        <v>678</v>
      </c>
      <c r="H113" s="83">
        <v>40756</v>
      </c>
      <c r="I113" s="25" t="s">
        <v>679</v>
      </c>
      <c r="J113" s="83">
        <v>42216</v>
      </c>
      <c r="K113" s="25" t="s">
        <v>683</v>
      </c>
      <c r="L113" s="175" t="s">
        <v>903</v>
      </c>
      <c r="M113" s="181" t="s">
        <v>634</v>
      </c>
      <c r="N113" s="465" t="s">
        <v>1022</v>
      </c>
      <c r="O113" s="465"/>
      <c r="P113" s="466"/>
      <c r="Q113" s="147"/>
    </row>
    <row r="114" spans="1:17" s="2" customFormat="1" ht="13.5" customHeight="1">
      <c r="A114" s="24" t="s">
        <v>680</v>
      </c>
      <c r="B114" s="405" t="s">
        <v>968</v>
      </c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5"/>
      <c r="P114" s="406"/>
      <c r="Q114" s="147"/>
    </row>
    <row r="115" spans="1:17" s="38" customFormat="1" ht="11.25" customHeight="1">
      <c r="A115" s="467"/>
      <c r="B115" s="467"/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147"/>
    </row>
    <row r="116" spans="1:19" s="37" customFormat="1" ht="11.25" customHeight="1">
      <c r="A116" s="401" t="s">
        <v>785</v>
      </c>
      <c r="B116" s="402"/>
      <c r="C116" s="402"/>
      <c r="D116" s="402"/>
      <c r="E116" s="403"/>
      <c r="F116" s="463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147"/>
      <c r="R116" s="36"/>
      <c r="S116" s="36"/>
    </row>
    <row r="117" spans="1:17" s="2" customFormat="1" ht="13.5" customHeight="1">
      <c r="A117" s="24" t="s">
        <v>677</v>
      </c>
      <c r="B117" s="444" t="s">
        <v>288</v>
      </c>
      <c r="C117" s="444"/>
      <c r="D117" s="444"/>
      <c r="E117" s="444"/>
      <c r="F117" s="445"/>
      <c r="G117" s="25" t="s">
        <v>678</v>
      </c>
      <c r="H117" s="83">
        <v>41122</v>
      </c>
      <c r="I117" s="25" t="s">
        <v>679</v>
      </c>
      <c r="J117" s="83">
        <v>41484</v>
      </c>
      <c r="K117" s="25" t="s">
        <v>683</v>
      </c>
      <c r="L117" s="175" t="s">
        <v>973</v>
      </c>
      <c r="M117" s="181" t="s">
        <v>634</v>
      </c>
      <c r="N117" s="465" t="s">
        <v>974</v>
      </c>
      <c r="O117" s="465"/>
      <c r="P117" s="466"/>
      <c r="Q117" s="147"/>
    </row>
    <row r="118" spans="1:17" s="2" customFormat="1" ht="13.5" customHeight="1">
      <c r="A118" s="24" t="s">
        <v>680</v>
      </c>
      <c r="B118" s="405" t="s">
        <v>289</v>
      </c>
      <c r="C118" s="405"/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6"/>
      <c r="Q118" s="147"/>
    </row>
    <row r="119" spans="1:17" s="38" customFormat="1" ht="11.25" customHeight="1">
      <c r="A119" s="467"/>
      <c r="B119" s="467"/>
      <c r="C119" s="467"/>
      <c r="D119" s="467"/>
      <c r="E119" s="467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147"/>
    </row>
    <row r="120" spans="1:17" s="2" customFormat="1" ht="13.5" customHeight="1">
      <c r="A120" s="24" t="s">
        <v>677</v>
      </c>
      <c r="B120" s="444" t="s">
        <v>290</v>
      </c>
      <c r="C120" s="444"/>
      <c r="D120" s="444"/>
      <c r="E120" s="444"/>
      <c r="F120" s="445"/>
      <c r="G120" s="25" t="s">
        <v>678</v>
      </c>
      <c r="H120" s="83">
        <v>41122</v>
      </c>
      <c r="I120" s="25" t="s">
        <v>679</v>
      </c>
      <c r="J120" s="83">
        <v>41481</v>
      </c>
      <c r="K120" s="25" t="s">
        <v>683</v>
      </c>
      <c r="L120" s="175" t="s">
        <v>973</v>
      </c>
      <c r="M120" s="181" t="s">
        <v>634</v>
      </c>
      <c r="N120" s="465" t="s">
        <v>974</v>
      </c>
      <c r="O120" s="465"/>
      <c r="P120" s="466"/>
      <c r="Q120" s="147"/>
    </row>
    <row r="121" spans="1:17" s="2" customFormat="1" ht="13.5" customHeight="1">
      <c r="A121" s="24" t="s">
        <v>680</v>
      </c>
      <c r="B121" s="405" t="s">
        <v>291</v>
      </c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6"/>
      <c r="Q121" s="147"/>
    </row>
    <row r="122" spans="1:17" s="38" customFormat="1" ht="11.25" customHeight="1">
      <c r="A122" s="46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147"/>
    </row>
    <row r="123" spans="1:17" s="2" customFormat="1" ht="13.5" customHeight="1">
      <c r="A123" s="24" t="s">
        <v>677</v>
      </c>
      <c r="B123" s="444" t="s">
        <v>292</v>
      </c>
      <c r="C123" s="444"/>
      <c r="D123" s="444"/>
      <c r="E123" s="444"/>
      <c r="F123" s="445"/>
      <c r="G123" s="25" t="s">
        <v>678</v>
      </c>
      <c r="H123" s="83">
        <v>41183</v>
      </c>
      <c r="I123" s="25" t="s">
        <v>679</v>
      </c>
      <c r="J123" s="83">
        <v>41499</v>
      </c>
      <c r="K123" s="25" t="s">
        <v>683</v>
      </c>
      <c r="L123" s="175" t="s">
        <v>973</v>
      </c>
      <c r="M123" s="181" t="s">
        <v>634</v>
      </c>
      <c r="N123" s="465" t="s">
        <v>974</v>
      </c>
      <c r="O123" s="465"/>
      <c r="P123" s="466"/>
      <c r="Q123" s="147"/>
    </row>
    <row r="124" spans="1:17" s="2" customFormat="1" ht="13.5" customHeight="1">
      <c r="A124" s="24" t="s">
        <v>680</v>
      </c>
      <c r="B124" s="405" t="s">
        <v>293</v>
      </c>
      <c r="C124" s="405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6"/>
      <c r="Q124" s="147"/>
    </row>
    <row r="125" spans="1:17" s="38" customFormat="1" ht="11.25" customHeight="1">
      <c r="A125" s="467"/>
      <c r="B125" s="467"/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147"/>
    </row>
    <row r="126" spans="1:17" s="2" customFormat="1" ht="13.5" customHeight="1">
      <c r="A126" s="24" t="s">
        <v>677</v>
      </c>
      <c r="B126" s="444" t="s">
        <v>294</v>
      </c>
      <c r="C126" s="444"/>
      <c r="D126" s="444"/>
      <c r="E126" s="444"/>
      <c r="F126" s="445"/>
      <c r="G126" s="25" t="s">
        <v>678</v>
      </c>
      <c r="H126" s="83">
        <v>41426</v>
      </c>
      <c r="I126" s="25" t="s">
        <v>679</v>
      </c>
      <c r="J126" s="83">
        <v>41698</v>
      </c>
      <c r="K126" s="25" t="s">
        <v>683</v>
      </c>
      <c r="L126" s="175" t="s">
        <v>903</v>
      </c>
      <c r="M126" s="181" t="s">
        <v>634</v>
      </c>
      <c r="N126" s="465" t="s">
        <v>974</v>
      </c>
      <c r="O126" s="465"/>
      <c r="P126" s="466"/>
      <c r="Q126" s="147"/>
    </row>
    <row r="127" spans="1:17" s="2" customFormat="1" ht="13.5" customHeight="1">
      <c r="A127" s="24" t="s">
        <v>680</v>
      </c>
      <c r="B127" s="405" t="s">
        <v>295</v>
      </c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6"/>
      <c r="Q127" s="147"/>
    </row>
    <row r="128" spans="1:17" s="38" customFormat="1" ht="11.25" customHeight="1">
      <c r="A128" s="467"/>
      <c r="B128" s="467"/>
      <c r="C128" s="467"/>
      <c r="D128" s="467"/>
      <c r="E128" s="467"/>
      <c r="F128" s="467"/>
      <c r="G128" s="467"/>
      <c r="H128" s="467"/>
      <c r="I128" s="467"/>
      <c r="J128" s="467"/>
      <c r="K128" s="467"/>
      <c r="L128" s="467"/>
      <c r="M128" s="467"/>
      <c r="N128" s="467"/>
      <c r="O128" s="467"/>
      <c r="P128" s="467"/>
      <c r="Q128" s="147"/>
    </row>
    <row r="129" spans="1:19" s="37" customFormat="1" ht="11.25" customHeight="1">
      <c r="A129" s="401" t="s">
        <v>75</v>
      </c>
      <c r="B129" s="402"/>
      <c r="C129" s="402"/>
      <c r="D129" s="402"/>
      <c r="E129" s="403"/>
      <c r="F129" s="463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147"/>
      <c r="R129" s="36"/>
      <c r="S129" s="36"/>
    </row>
    <row r="130" spans="1:17" s="2" customFormat="1" ht="13.5" customHeight="1">
      <c r="A130" s="24" t="s">
        <v>677</v>
      </c>
      <c r="B130" s="444" t="s">
        <v>115</v>
      </c>
      <c r="C130" s="444"/>
      <c r="D130" s="444"/>
      <c r="E130" s="444"/>
      <c r="F130" s="445"/>
      <c r="G130" s="25" t="s">
        <v>678</v>
      </c>
      <c r="H130" s="83">
        <v>40952</v>
      </c>
      <c r="I130" s="25" t="s">
        <v>679</v>
      </c>
      <c r="J130" s="83" t="s">
        <v>903</v>
      </c>
      <c r="K130" s="25" t="s">
        <v>683</v>
      </c>
      <c r="L130" s="175" t="s">
        <v>973</v>
      </c>
      <c r="M130" s="181" t="s">
        <v>634</v>
      </c>
      <c r="N130" s="465" t="s">
        <v>1021</v>
      </c>
      <c r="O130" s="465"/>
      <c r="P130" s="466"/>
      <c r="Q130" s="147"/>
    </row>
    <row r="131" spans="1:17" s="2" customFormat="1" ht="13.5" customHeight="1">
      <c r="A131" s="24" t="s">
        <v>680</v>
      </c>
      <c r="B131" s="405" t="s">
        <v>116</v>
      </c>
      <c r="C131" s="405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6"/>
      <c r="Q131" s="147"/>
    </row>
    <row r="132" spans="1:17" s="38" customFormat="1" ht="11.25" customHeight="1">
      <c r="A132" s="467"/>
      <c r="B132" s="467"/>
      <c r="C132" s="467"/>
      <c r="D132" s="467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147"/>
    </row>
    <row r="133" spans="1:17" s="2" customFormat="1" ht="13.5" customHeight="1">
      <c r="A133" s="24" t="s">
        <v>677</v>
      </c>
      <c r="B133" s="444" t="s">
        <v>117</v>
      </c>
      <c r="C133" s="444"/>
      <c r="D133" s="444"/>
      <c r="E133" s="444"/>
      <c r="F133" s="445"/>
      <c r="G133" s="25" t="s">
        <v>678</v>
      </c>
      <c r="H133" s="83">
        <v>41501</v>
      </c>
      <c r="I133" s="25" t="s">
        <v>679</v>
      </c>
      <c r="J133" s="83" t="s">
        <v>903</v>
      </c>
      <c r="K133" s="25" t="s">
        <v>683</v>
      </c>
      <c r="L133" s="175" t="s">
        <v>903</v>
      </c>
      <c r="M133" s="181" t="s">
        <v>634</v>
      </c>
      <c r="N133" s="465" t="s">
        <v>972</v>
      </c>
      <c r="O133" s="465"/>
      <c r="P133" s="466"/>
      <c r="Q133" s="147"/>
    </row>
    <row r="134" spans="1:17" s="2" customFormat="1" ht="13.5" customHeight="1">
      <c r="A134" s="24" t="s">
        <v>680</v>
      </c>
      <c r="B134" s="405" t="s">
        <v>968</v>
      </c>
      <c r="C134" s="40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6"/>
      <c r="Q134" s="147"/>
    </row>
    <row r="135" spans="1:17" s="38" customFormat="1" ht="11.25" customHeight="1">
      <c r="A135" s="467"/>
      <c r="B135" s="467"/>
      <c r="C135" s="467"/>
      <c r="D135" s="467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147"/>
    </row>
  </sheetData>
  <sheetProtection password="CEFE" sheet="1"/>
  <mergeCells count="192">
    <mergeCell ref="A6:E6"/>
    <mergeCell ref="F6:P6"/>
    <mergeCell ref="B7:F7"/>
    <mergeCell ref="N7:P7"/>
    <mergeCell ref="B8:P8"/>
    <mergeCell ref="A9:P9"/>
    <mergeCell ref="A10:E10"/>
    <mergeCell ref="A12:P12"/>
    <mergeCell ref="F10:P10"/>
    <mergeCell ref="B11:F11"/>
    <mergeCell ref="N11:P11"/>
    <mergeCell ref="A13:E13"/>
    <mergeCell ref="F13:P13"/>
    <mergeCell ref="B14:F14"/>
    <mergeCell ref="N14:P14"/>
    <mergeCell ref="B15:P15"/>
    <mergeCell ref="A16:P16"/>
    <mergeCell ref="B17:F17"/>
    <mergeCell ref="N17:P17"/>
    <mergeCell ref="B18:P18"/>
    <mergeCell ref="A19:P19"/>
    <mergeCell ref="B20:F20"/>
    <mergeCell ref="N20:P20"/>
    <mergeCell ref="B21:P21"/>
    <mergeCell ref="A22:P22"/>
    <mergeCell ref="A23:E23"/>
    <mergeCell ref="F23:P23"/>
    <mergeCell ref="B24:F24"/>
    <mergeCell ref="N24:P24"/>
    <mergeCell ref="B25:P25"/>
    <mergeCell ref="A26:P26"/>
    <mergeCell ref="B27:F27"/>
    <mergeCell ref="N27:P27"/>
    <mergeCell ref="B28:P28"/>
    <mergeCell ref="A29:P29"/>
    <mergeCell ref="B30:F30"/>
    <mergeCell ref="N30:P30"/>
    <mergeCell ref="B31:P31"/>
    <mergeCell ref="A32:P32"/>
    <mergeCell ref="B33:F33"/>
    <mergeCell ref="N33:P33"/>
    <mergeCell ref="B34:P34"/>
    <mergeCell ref="B36:F36"/>
    <mergeCell ref="N36:P36"/>
    <mergeCell ref="A35:E35"/>
    <mergeCell ref="F35:P35"/>
    <mergeCell ref="B37:P37"/>
    <mergeCell ref="A38:P38"/>
    <mergeCell ref="B39:F39"/>
    <mergeCell ref="N39:P39"/>
    <mergeCell ref="B40:P40"/>
    <mergeCell ref="A41:P41"/>
    <mergeCell ref="A42:E42"/>
    <mergeCell ref="F42:P42"/>
    <mergeCell ref="B43:F43"/>
    <mergeCell ref="N43:P43"/>
    <mergeCell ref="B44:P44"/>
    <mergeCell ref="A45:P45"/>
    <mergeCell ref="B46:F46"/>
    <mergeCell ref="N46:P46"/>
    <mergeCell ref="B47:P47"/>
    <mergeCell ref="A48:P48"/>
    <mergeCell ref="B49:F49"/>
    <mergeCell ref="N49:P49"/>
    <mergeCell ref="B50:P50"/>
    <mergeCell ref="A51:P51"/>
    <mergeCell ref="A55:E55"/>
    <mergeCell ref="F55:P55"/>
    <mergeCell ref="A54:P54"/>
    <mergeCell ref="B52:F52"/>
    <mergeCell ref="N52:P52"/>
    <mergeCell ref="B53:P53"/>
    <mergeCell ref="B56:F56"/>
    <mergeCell ref="N56:P56"/>
    <mergeCell ref="B57:P57"/>
    <mergeCell ref="A58:P58"/>
    <mergeCell ref="B59:F59"/>
    <mergeCell ref="N59:P59"/>
    <mergeCell ref="B60:P60"/>
    <mergeCell ref="A62:E62"/>
    <mergeCell ref="F62:P62"/>
    <mergeCell ref="B63:F63"/>
    <mergeCell ref="N63:P63"/>
    <mergeCell ref="B64:P64"/>
    <mergeCell ref="A61:P61"/>
    <mergeCell ref="A65:P65"/>
    <mergeCell ref="B66:F66"/>
    <mergeCell ref="N66:P66"/>
    <mergeCell ref="B67:P67"/>
    <mergeCell ref="A68:P68"/>
    <mergeCell ref="B69:F69"/>
    <mergeCell ref="N69:P69"/>
    <mergeCell ref="A81:P81"/>
    <mergeCell ref="A75:E75"/>
    <mergeCell ref="F75:P75"/>
    <mergeCell ref="B76:F76"/>
    <mergeCell ref="N76:P76"/>
    <mergeCell ref="B70:P70"/>
    <mergeCell ref="B72:F72"/>
    <mergeCell ref="N72:P72"/>
    <mergeCell ref="B73:P73"/>
    <mergeCell ref="N83:P83"/>
    <mergeCell ref="B77:P77"/>
    <mergeCell ref="A78:P78"/>
    <mergeCell ref="B79:F79"/>
    <mergeCell ref="N79:P79"/>
    <mergeCell ref="B80:P80"/>
    <mergeCell ref="A74:P74"/>
    <mergeCell ref="B84:P84"/>
    <mergeCell ref="A85:P85"/>
    <mergeCell ref="A82:E82"/>
    <mergeCell ref="F82:P82"/>
    <mergeCell ref="A86:E86"/>
    <mergeCell ref="F86:P86"/>
    <mergeCell ref="F3:L3"/>
    <mergeCell ref="A1:P1"/>
    <mergeCell ref="A4:P5"/>
    <mergeCell ref="A2:P2"/>
    <mergeCell ref="M3:N3"/>
    <mergeCell ref="A3:E3"/>
    <mergeCell ref="O3:P3"/>
    <mergeCell ref="B83:F83"/>
    <mergeCell ref="A95:P95"/>
    <mergeCell ref="B87:F87"/>
    <mergeCell ref="N87:P87"/>
    <mergeCell ref="B88:P88"/>
    <mergeCell ref="A89:P89"/>
    <mergeCell ref="B90:F90"/>
    <mergeCell ref="N90:P90"/>
    <mergeCell ref="B91:P91"/>
    <mergeCell ref="A92:P92"/>
    <mergeCell ref="B93:F93"/>
    <mergeCell ref="N93:P93"/>
    <mergeCell ref="B94:P94"/>
    <mergeCell ref="B100:F100"/>
    <mergeCell ref="N100:P100"/>
    <mergeCell ref="A98:P98"/>
    <mergeCell ref="A99:E99"/>
    <mergeCell ref="F99:P99"/>
    <mergeCell ref="B96:F96"/>
    <mergeCell ref="N96:P96"/>
    <mergeCell ref="B97:P97"/>
    <mergeCell ref="B101:P101"/>
    <mergeCell ref="A102:P102"/>
    <mergeCell ref="B103:F103"/>
    <mergeCell ref="N103:P103"/>
    <mergeCell ref="B104:P104"/>
    <mergeCell ref="A105:P105"/>
    <mergeCell ref="B108:P108"/>
    <mergeCell ref="A109:P109"/>
    <mergeCell ref="A106:E106"/>
    <mergeCell ref="F106:P106"/>
    <mergeCell ref="B107:F107"/>
    <mergeCell ref="N107:P107"/>
    <mergeCell ref="B110:F110"/>
    <mergeCell ref="N110:P110"/>
    <mergeCell ref="B111:P111"/>
    <mergeCell ref="A112:P112"/>
    <mergeCell ref="B121:P121"/>
    <mergeCell ref="A122:P122"/>
    <mergeCell ref="B113:F113"/>
    <mergeCell ref="N113:P113"/>
    <mergeCell ref="B114:P114"/>
    <mergeCell ref="A115:P115"/>
    <mergeCell ref="A116:E116"/>
    <mergeCell ref="F116:P116"/>
    <mergeCell ref="B117:F117"/>
    <mergeCell ref="N117:P117"/>
    <mergeCell ref="B118:P118"/>
    <mergeCell ref="A119:P119"/>
    <mergeCell ref="B120:F120"/>
    <mergeCell ref="N120:P120"/>
    <mergeCell ref="B134:P134"/>
    <mergeCell ref="A135:P135"/>
    <mergeCell ref="B127:P127"/>
    <mergeCell ref="A129:E129"/>
    <mergeCell ref="F129:P129"/>
    <mergeCell ref="B130:F130"/>
    <mergeCell ref="N130:P130"/>
    <mergeCell ref="B131:P131"/>
    <mergeCell ref="A128:P128"/>
    <mergeCell ref="A132:P132"/>
    <mergeCell ref="A71:E71"/>
    <mergeCell ref="F71:P71"/>
    <mergeCell ref="B133:F133"/>
    <mergeCell ref="N133:P133"/>
    <mergeCell ref="B123:F123"/>
    <mergeCell ref="N123:P123"/>
    <mergeCell ref="B124:P124"/>
    <mergeCell ref="A125:P125"/>
    <mergeCell ref="B126:F126"/>
    <mergeCell ref="N126:P12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4" max="255" man="1"/>
    <brk id="10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273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90"/>
      <c r="Q1" s="60"/>
    </row>
    <row r="2" spans="1:17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60"/>
    </row>
    <row r="3" spans="1:17" ht="13.5" thickBot="1">
      <c r="A3" s="388" t="s">
        <v>696</v>
      </c>
      <c r="B3" s="389"/>
      <c r="C3" s="389"/>
      <c r="D3" s="390"/>
      <c r="E3" s="397"/>
      <c r="F3" s="398"/>
      <c r="G3" s="398"/>
      <c r="H3" s="398"/>
      <c r="I3" s="398"/>
      <c r="J3" s="398"/>
      <c r="K3" s="398"/>
      <c r="L3" s="398"/>
      <c r="M3" s="395" t="s">
        <v>684</v>
      </c>
      <c r="N3" s="396"/>
      <c r="O3" s="393" t="s">
        <v>900</v>
      </c>
      <c r="P3" s="394"/>
      <c r="Q3" s="60"/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60"/>
    </row>
    <row r="5" spans="1:17" s="7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60"/>
    </row>
    <row r="6" spans="1:19" s="8" customFormat="1" ht="12.75">
      <c r="A6" s="401" t="s">
        <v>19</v>
      </c>
      <c r="B6" s="402"/>
      <c r="C6" s="402"/>
      <c r="D6" s="402"/>
      <c r="E6" s="403"/>
      <c r="F6" s="463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60"/>
      <c r="R6" s="22"/>
      <c r="S6" s="22"/>
    </row>
    <row r="7" spans="1:17" s="1" customFormat="1" ht="13.5" customHeight="1">
      <c r="A7" s="24" t="s">
        <v>677</v>
      </c>
      <c r="B7" s="444" t="s">
        <v>451</v>
      </c>
      <c r="C7" s="444"/>
      <c r="D7" s="444"/>
      <c r="E7" s="444"/>
      <c r="F7" s="445"/>
      <c r="G7" s="25" t="s">
        <v>678</v>
      </c>
      <c r="H7" s="82" t="s">
        <v>903</v>
      </c>
      <c r="I7" s="25" t="s">
        <v>679</v>
      </c>
      <c r="J7" s="82" t="s">
        <v>903</v>
      </c>
      <c r="K7" s="25" t="s">
        <v>683</v>
      </c>
      <c r="L7" s="471" t="s">
        <v>903</v>
      </c>
      <c r="M7" s="471"/>
      <c r="N7" s="106" t="s">
        <v>633</v>
      </c>
      <c r="O7" s="471" t="s">
        <v>909</v>
      </c>
      <c r="P7" s="472"/>
      <c r="Q7" s="60"/>
    </row>
    <row r="8" spans="1:17" s="1" customFormat="1" ht="13.5" customHeight="1">
      <c r="A8" s="24" t="s">
        <v>680</v>
      </c>
      <c r="B8" s="425" t="s">
        <v>452</v>
      </c>
      <c r="C8" s="425"/>
      <c r="D8" s="425"/>
      <c r="E8" s="425"/>
      <c r="F8" s="425"/>
      <c r="G8" s="425"/>
      <c r="H8" s="425"/>
      <c r="I8" s="425"/>
      <c r="J8" s="86" t="s">
        <v>634</v>
      </c>
      <c r="K8" s="425" t="s">
        <v>740</v>
      </c>
      <c r="L8" s="425"/>
      <c r="M8" s="425"/>
      <c r="N8" s="425"/>
      <c r="O8" s="425"/>
      <c r="P8" s="425"/>
      <c r="Q8" s="60"/>
    </row>
    <row r="9" spans="1:16" ht="12.75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</row>
    <row r="10" spans="1:19" s="8" customFormat="1" ht="12.75">
      <c r="A10" s="401" t="s">
        <v>372</v>
      </c>
      <c r="B10" s="402"/>
      <c r="C10" s="402"/>
      <c r="D10" s="402"/>
      <c r="E10" s="403"/>
      <c r="F10" s="463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/>
      <c r="R10" s="22"/>
      <c r="S10" s="22"/>
    </row>
    <row r="11" spans="1:17" s="1" customFormat="1" ht="13.5" customHeight="1">
      <c r="A11" s="24" t="s">
        <v>677</v>
      </c>
      <c r="B11" s="444" t="s">
        <v>373</v>
      </c>
      <c r="C11" s="444"/>
      <c r="D11" s="444"/>
      <c r="E11" s="444"/>
      <c r="F11" s="445"/>
      <c r="G11" s="25" t="s">
        <v>678</v>
      </c>
      <c r="H11" s="82">
        <v>41421</v>
      </c>
      <c r="I11" s="25" t="s">
        <v>679</v>
      </c>
      <c r="J11" s="82" t="s">
        <v>903</v>
      </c>
      <c r="K11" s="25" t="s">
        <v>683</v>
      </c>
      <c r="L11" s="471" t="s">
        <v>903</v>
      </c>
      <c r="M11" s="471"/>
      <c r="N11" s="106" t="s">
        <v>633</v>
      </c>
      <c r="O11" s="471" t="s">
        <v>962</v>
      </c>
      <c r="P11" s="472"/>
      <c r="Q11"/>
    </row>
    <row r="12" spans="1:17" s="1" customFormat="1" ht="13.5" customHeight="1">
      <c r="A12" s="24" t="s">
        <v>680</v>
      </c>
      <c r="B12" s="425" t="s">
        <v>374</v>
      </c>
      <c r="C12" s="425"/>
      <c r="D12" s="425"/>
      <c r="E12" s="425"/>
      <c r="F12" s="425"/>
      <c r="G12" s="425"/>
      <c r="H12" s="425"/>
      <c r="I12" s="425"/>
      <c r="J12" s="86" t="s">
        <v>634</v>
      </c>
      <c r="K12" s="425" t="s">
        <v>657</v>
      </c>
      <c r="L12" s="425"/>
      <c r="M12" s="425"/>
      <c r="N12" s="425"/>
      <c r="O12" s="425"/>
      <c r="P12" s="425"/>
      <c r="Q12"/>
    </row>
    <row r="13" spans="1:16" ht="12.75">
      <c r="A13" s="467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</row>
    <row r="14" spans="1:17" s="1" customFormat="1" ht="13.5" customHeight="1">
      <c r="A14" s="24" t="s">
        <v>677</v>
      </c>
      <c r="B14" s="444" t="s">
        <v>375</v>
      </c>
      <c r="C14" s="444"/>
      <c r="D14" s="444"/>
      <c r="E14" s="444"/>
      <c r="F14" s="445"/>
      <c r="G14" s="25" t="s">
        <v>678</v>
      </c>
      <c r="H14" s="82">
        <v>41421</v>
      </c>
      <c r="I14" s="25" t="s">
        <v>679</v>
      </c>
      <c r="J14" s="82" t="s">
        <v>903</v>
      </c>
      <c r="K14" s="25" t="s">
        <v>683</v>
      </c>
      <c r="L14" s="471" t="s">
        <v>903</v>
      </c>
      <c r="M14" s="471"/>
      <c r="N14" s="106" t="s">
        <v>633</v>
      </c>
      <c r="O14" s="471" t="s">
        <v>962</v>
      </c>
      <c r="P14" s="472"/>
      <c r="Q14"/>
    </row>
    <row r="15" spans="1:17" s="1" customFormat="1" ht="13.5" customHeight="1">
      <c r="A15" s="24" t="s">
        <v>680</v>
      </c>
      <c r="B15" s="425" t="s">
        <v>376</v>
      </c>
      <c r="C15" s="425"/>
      <c r="D15" s="425"/>
      <c r="E15" s="425"/>
      <c r="F15" s="425"/>
      <c r="G15" s="425"/>
      <c r="H15" s="425"/>
      <c r="I15" s="425"/>
      <c r="J15" s="86" t="s">
        <v>634</v>
      </c>
      <c r="K15" s="425" t="s">
        <v>657</v>
      </c>
      <c r="L15" s="425"/>
      <c r="M15" s="425"/>
      <c r="N15" s="425"/>
      <c r="O15" s="425"/>
      <c r="P15" s="425"/>
      <c r="Q15"/>
    </row>
    <row r="16" spans="1:16" ht="12.75">
      <c r="A16" s="473"/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</row>
    <row r="17" spans="1:19" s="8" customFormat="1" ht="12.75">
      <c r="A17" s="401" t="s">
        <v>763</v>
      </c>
      <c r="B17" s="402"/>
      <c r="C17" s="402"/>
      <c r="D17" s="402"/>
      <c r="E17" s="403"/>
      <c r="F17" s="463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/>
      <c r="R17" s="22"/>
      <c r="S17" s="22"/>
    </row>
    <row r="18" spans="1:17" s="1" customFormat="1" ht="13.5" customHeight="1">
      <c r="A18" s="24" t="s">
        <v>677</v>
      </c>
      <c r="B18" s="444" t="s">
        <v>1079</v>
      </c>
      <c r="C18" s="444"/>
      <c r="D18" s="444"/>
      <c r="E18" s="444"/>
      <c r="F18" s="445"/>
      <c r="G18" s="25" t="s">
        <v>678</v>
      </c>
      <c r="H18" s="82">
        <v>41239</v>
      </c>
      <c r="I18" s="25" t="s">
        <v>679</v>
      </c>
      <c r="J18" s="82">
        <v>41547</v>
      </c>
      <c r="K18" s="25" t="s">
        <v>683</v>
      </c>
      <c r="L18" s="471" t="s">
        <v>903</v>
      </c>
      <c r="M18" s="471"/>
      <c r="N18" s="106" t="s">
        <v>633</v>
      </c>
      <c r="O18" s="471" t="s">
        <v>909</v>
      </c>
      <c r="P18" s="472"/>
      <c r="Q18"/>
    </row>
    <row r="19" spans="1:17" s="1" customFormat="1" ht="13.5" customHeight="1">
      <c r="A19" s="24" t="s">
        <v>680</v>
      </c>
      <c r="B19" s="425" t="s">
        <v>1080</v>
      </c>
      <c r="C19" s="425"/>
      <c r="D19" s="425"/>
      <c r="E19" s="425"/>
      <c r="F19" s="425"/>
      <c r="G19" s="425"/>
      <c r="H19" s="425"/>
      <c r="I19" s="425"/>
      <c r="J19" s="86" t="s">
        <v>634</v>
      </c>
      <c r="K19" s="425" t="s">
        <v>1083</v>
      </c>
      <c r="L19" s="425"/>
      <c r="M19" s="425"/>
      <c r="N19" s="425"/>
      <c r="O19" s="425"/>
      <c r="P19" s="425"/>
      <c r="Q19"/>
    </row>
    <row r="20" spans="1:16" ht="12.75">
      <c r="A20" s="467"/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</row>
    <row r="21" spans="1:17" s="1" customFormat="1" ht="13.5" customHeight="1">
      <c r="A21" s="24" t="s">
        <v>677</v>
      </c>
      <c r="B21" s="444" t="s">
        <v>1081</v>
      </c>
      <c r="C21" s="444"/>
      <c r="D21" s="444"/>
      <c r="E21" s="444"/>
      <c r="F21" s="445"/>
      <c r="G21" s="25" t="s">
        <v>678</v>
      </c>
      <c r="H21" s="82">
        <v>41421</v>
      </c>
      <c r="I21" s="25" t="s">
        <v>679</v>
      </c>
      <c r="J21" s="82">
        <v>41547</v>
      </c>
      <c r="K21" s="25" t="s">
        <v>683</v>
      </c>
      <c r="L21" s="471" t="s">
        <v>903</v>
      </c>
      <c r="M21" s="471"/>
      <c r="N21" s="106" t="s">
        <v>633</v>
      </c>
      <c r="O21" s="471" t="s">
        <v>909</v>
      </c>
      <c r="P21" s="472"/>
      <c r="Q21"/>
    </row>
    <row r="22" spans="1:17" s="1" customFormat="1" ht="13.5" customHeight="1">
      <c r="A22" s="24" t="s">
        <v>680</v>
      </c>
      <c r="B22" s="425" t="s">
        <v>1082</v>
      </c>
      <c r="C22" s="425"/>
      <c r="D22" s="425"/>
      <c r="E22" s="425"/>
      <c r="F22" s="425"/>
      <c r="G22" s="425"/>
      <c r="H22" s="425"/>
      <c r="I22" s="425"/>
      <c r="J22" s="86" t="s">
        <v>634</v>
      </c>
      <c r="K22" s="425" t="s">
        <v>1083</v>
      </c>
      <c r="L22" s="425"/>
      <c r="M22" s="425"/>
      <c r="N22" s="425"/>
      <c r="O22" s="425"/>
      <c r="P22" s="425"/>
      <c r="Q22"/>
    </row>
    <row r="23" spans="1:16" ht="12.75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</row>
    <row r="24" spans="1:19" s="8" customFormat="1" ht="12.75">
      <c r="A24" s="401" t="s">
        <v>769</v>
      </c>
      <c r="B24" s="402"/>
      <c r="C24" s="402"/>
      <c r="D24" s="402"/>
      <c r="E24" s="403"/>
      <c r="F24" s="463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/>
      <c r="R24" s="22"/>
      <c r="S24" s="22"/>
    </row>
    <row r="25" spans="1:17" s="1" customFormat="1" ht="13.5" customHeight="1">
      <c r="A25" s="24" t="s">
        <v>677</v>
      </c>
      <c r="B25" s="444" t="s">
        <v>975</v>
      </c>
      <c r="C25" s="444"/>
      <c r="D25" s="444"/>
      <c r="E25" s="444"/>
      <c r="F25" s="445"/>
      <c r="G25" s="25" t="s">
        <v>678</v>
      </c>
      <c r="H25" s="82">
        <v>41616</v>
      </c>
      <c r="I25" s="25" t="s">
        <v>679</v>
      </c>
      <c r="J25" s="82">
        <v>41456</v>
      </c>
      <c r="K25" s="25" t="s">
        <v>683</v>
      </c>
      <c r="L25" s="471" t="s">
        <v>961</v>
      </c>
      <c r="M25" s="471"/>
      <c r="N25" s="106" t="s">
        <v>633</v>
      </c>
      <c r="O25" s="471" t="s">
        <v>962</v>
      </c>
      <c r="P25" s="472"/>
      <c r="Q25"/>
    </row>
    <row r="26" spans="1:17" s="1" customFormat="1" ht="13.5" customHeight="1">
      <c r="A26" s="24" t="s">
        <v>680</v>
      </c>
      <c r="B26" s="425" t="s">
        <v>976</v>
      </c>
      <c r="C26" s="425"/>
      <c r="D26" s="425"/>
      <c r="E26" s="425"/>
      <c r="F26" s="425"/>
      <c r="G26" s="425"/>
      <c r="H26" s="425"/>
      <c r="I26" s="425"/>
      <c r="J26" s="86" t="s">
        <v>634</v>
      </c>
      <c r="K26" s="425" t="s">
        <v>979</v>
      </c>
      <c r="L26" s="425"/>
      <c r="M26" s="425"/>
      <c r="N26" s="425"/>
      <c r="O26" s="425"/>
      <c r="P26" s="425"/>
      <c r="Q26"/>
    </row>
    <row r="27" spans="1:16" ht="12.75">
      <c r="A27" s="467"/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</row>
    <row r="28" spans="1:17" s="1" customFormat="1" ht="13.5" customHeight="1">
      <c r="A28" s="24" t="s">
        <v>677</v>
      </c>
      <c r="B28" s="444" t="s">
        <v>977</v>
      </c>
      <c r="C28" s="444"/>
      <c r="D28" s="444"/>
      <c r="E28" s="444"/>
      <c r="F28" s="445"/>
      <c r="G28" s="25" t="s">
        <v>678</v>
      </c>
      <c r="H28" s="82">
        <v>41431</v>
      </c>
      <c r="I28" s="25" t="s">
        <v>679</v>
      </c>
      <c r="J28" s="82">
        <v>41537</v>
      </c>
      <c r="K28" s="25" t="s">
        <v>683</v>
      </c>
      <c r="L28" s="471" t="s">
        <v>961</v>
      </c>
      <c r="M28" s="471"/>
      <c r="N28" s="106" t="s">
        <v>633</v>
      </c>
      <c r="O28" s="471" t="s">
        <v>909</v>
      </c>
      <c r="P28" s="472"/>
      <c r="Q28"/>
    </row>
    <row r="29" spans="1:17" s="1" customFormat="1" ht="13.5" customHeight="1">
      <c r="A29" s="24" t="s">
        <v>680</v>
      </c>
      <c r="B29" s="425" t="s">
        <v>978</v>
      </c>
      <c r="C29" s="425"/>
      <c r="D29" s="425"/>
      <c r="E29" s="425"/>
      <c r="F29" s="425"/>
      <c r="G29" s="425"/>
      <c r="H29" s="425"/>
      <c r="I29" s="425"/>
      <c r="J29" s="86" t="s">
        <v>634</v>
      </c>
      <c r="K29" s="425" t="s">
        <v>657</v>
      </c>
      <c r="L29" s="425"/>
      <c r="M29" s="425"/>
      <c r="N29" s="425"/>
      <c r="O29" s="425"/>
      <c r="P29" s="425"/>
      <c r="Q29"/>
    </row>
    <row r="30" spans="1:16" ht="12.75">
      <c r="A30" s="473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</row>
    <row r="31" spans="1:19" s="8" customFormat="1" ht="12.75">
      <c r="A31" s="401" t="s">
        <v>1086</v>
      </c>
      <c r="B31" s="402"/>
      <c r="C31" s="402"/>
      <c r="D31" s="402"/>
      <c r="E31" s="403"/>
      <c r="F31" s="463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/>
      <c r="R31" s="22"/>
      <c r="S31" s="22"/>
    </row>
    <row r="32" spans="1:17" s="1" customFormat="1" ht="13.5" customHeight="1">
      <c r="A32" s="24" t="s">
        <v>677</v>
      </c>
      <c r="B32" s="444" t="s">
        <v>1092</v>
      </c>
      <c r="C32" s="444"/>
      <c r="D32" s="444"/>
      <c r="E32" s="444"/>
      <c r="F32" s="445"/>
      <c r="G32" s="25" t="s">
        <v>678</v>
      </c>
      <c r="H32" s="82">
        <v>41122</v>
      </c>
      <c r="I32" s="25" t="s">
        <v>679</v>
      </c>
      <c r="J32" s="82">
        <v>41486</v>
      </c>
      <c r="K32" s="25" t="s">
        <v>683</v>
      </c>
      <c r="L32" s="471" t="s">
        <v>961</v>
      </c>
      <c r="M32" s="471"/>
      <c r="N32" s="106" t="s">
        <v>633</v>
      </c>
      <c r="O32" s="471" t="s">
        <v>909</v>
      </c>
      <c r="P32" s="472"/>
      <c r="Q32"/>
    </row>
    <row r="33" spans="1:17" s="1" customFormat="1" ht="13.5" customHeight="1">
      <c r="A33" s="24" t="s">
        <v>680</v>
      </c>
      <c r="B33" s="425" t="s">
        <v>1093</v>
      </c>
      <c r="C33" s="425"/>
      <c r="D33" s="425"/>
      <c r="E33" s="425"/>
      <c r="F33" s="425"/>
      <c r="G33" s="425"/>
      <c r="H33" s="425"/>
      <c r="I33" s="425"/>
      <c r="J33" s="86" t="s">
        <v>634</v>
      </c>
      <c r="K33" s="425" t="s">
        <v>1026</v>
      </c>
      <c r="L33" s="425"/>
      <c r="M33" s="425"/>
      <c r="N33" s="425"/>
      <c r="O33" s="425"/>
      <c r="P33" s="425"/>
      <c r="Q33"/>
    </row>
    <row r="34" spans="1:16" ht="12.75">
      <c r="A34" s="467"/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</row>
    <row r="35" spans="1:17" s="1" customFormat="1" ht="13.5" customHeight="1">
      <c r="A35" s="24" t="s">
        <v>677</v>
      </c>
      <c r="B35" s="444" t="s">
        <v>1094</v>
      </c>
      <c r="C35" s="444"/>
      <c r="D35" s="444"/>
      <c r="E35" s="444"/>
      <c r="F35" s="445"/>
      <c r="G35" s="25" t="s">
        <v>678</v>
      </c>
      <c r="H35" s="82">
        <v>41239</v>
      </c>
      <c r="I35" s="25" t="s">
        <v>679</v>
      </c>
      <c r="J35" s="82">
        <v>41400</v>
      </c>
      <c r="K35" s="25" t="s">
        <v>683</v>
      </c>
      <c r="L35" s="471" t="s">
        <v>961</v>
      </c>
      <c r="M35" s="471"/>
      <c r="N35" s="106" t="s">
        <v>633</v>
      </c>
      <c r="O35" s="471" t="s">
        <v>909</v>
      </c>
      <c r="P35" s="472"/>
      <c r="Q35"/>
    </row>
    <row r="36" spans="1:17" s="1" customFormat="1" ht="13.5" customHeight="1">
      <c r="A36" s="24" t="s">
        <v>680</v>
      </c>
      <c r="B36" s="425" t="s">
        <v>1095</v>
      </c>
      <c r="C36" s="425"/>
      <c r="D36" s="425"/>
      <c r="E36" s="425"/>
      <c r="F36" s="425"/>
      <c r="G36" s="425"/>
      <c r="H36" s="425"/>
      <c r="I36" s="425"/>
      <c r="J36" s="86" t="s">
        <v>634</v>
      </c>
      <c r="K36" s="425" t="s">
        <v>1083</v>
      </c>
      <c r="L36" s="425"/>
      <c r="M36" s="425"/>
      <c r="N36" s="425"/>
      <c r="O36" s="425"/>
      <c r="P36" s="425"/>
      <c r="Q36"/>
    </row>
    <row r="37" spans="1:16" ht="12.75">
      <c r="A37" s="473"/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</row>
    <row r="38" spans="1:19" s="8" customFormat="1" ht="12.75">
      <c r="A38" s="401" t="s">
        <v>20</v>
      </c>
      <c r="B38" s="402"/>
      <c r="C38" s="402"/>
      <c r="D38" s="402"/>
      <c r="E38" s="403"/>
      <c r="F38" s="463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/>
      <c r="R38" s="22"/>
      <c r="S38" s="22"/>
    </row>
    <row r="39" spans="1:17" s="1" customFormat="1" ht="13.5" customHeight="1">
      <c r="A39" s="24" t="s">
        <v>677</v>
      </c>
      <c r="B39" s="444" t="s">
        <v>55</v>
      </c>
      <c r="C39" s="444"/>
      <c r="D39" s="444"/>
      <c r="E39" s="444"/>
      <c r="F39" s="445"/>
      <c r="G39" s="25" t="s">
        <v>678</v>
      </c>
      <c r="H39" s="82">
        <v>39904</v>
      </c>
      <c r="I39" s="25" t="s">
        <v>679</v>
      </c>
      <c r="J39" s="82">
        <v>41365</v>
      </c>
      <c r="K39" s="25" t="s">
        <v>683</v>
      </c>
      <c r="L39" s="471" t="s">
        <v>973</v>
      </c>
      <c r="M39" s="471"/>
      <c r="N39" s="106" t="s">
        <v>633</v>
      </c>
      <c r="O39" s="471" t="s">
        <v>962</v>
      </c>
      <c r="P39" s="472"/>
      <c r="Q39"/>
    </row>
    <row r="40" spans="1:17" s="1" customFormat="1" ht="13.5" customHeight="1">
      <c r="A40" s="24" t="s">
        <v>680</v>
      </c>
      <c r="B40" s="425" t="s">
        <v>56</v>
      </c>
      <c r="C40" s="425"/>
      <c r="D40" s="425"/>
      <c r="E40" s="425"/>
      <c r="F40" s="425"/>
      <c r="G40" s="425"/>
      <c r="H40" s="425"/>
      <c r="I40" s="425"/>
      <c r="J40" s="86" t="s">
        <v>634</v>
      </c>
      <c r="K40" s="425" t="s">
        <v>61</v>
      </c>
      <c r="L40" s="425"/>
      <c r="M40" s="425"/>
      <c r="N40" s="425"/>
      <c r="O40" s="425"/>
      <c r="P40" s="425"/>
      <c r="Q40"/>
    </row>
    <row r="41" spans="1:16" ht="12.75">
      <c r="A41" s="467"/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</row>
    <row r="42" spans="1:17" s="1" customFormat="1" ht="13.5" customHeight="1">
      <c r="A42" s="24" t="s">
        <v>677</v>
      </c>
      <c r="B42" s="444" t="s">
        <v>57</v>
      </c>
      <c r="C42" s="444"/>
      <c r="D42" s="444"/>
      <c r="E42" s="444"/>
      <c r="F42" s="445"/>
      <c r="G42" s="25" t="s">
        <v>678</v>
      </c>
      <c r="H42" s="82">
        <v>40940</v>
      </c>
      <c r="I42" s="25" t="s">
        <v>679</v>
      </c>
      <c r="J42" s="82" t="s">
        <v>903</v>
      </c>
      <c r="K42" s="25" t="s">
        <v>683</v>
      </c>
      <c r="L42" s="471" t="s">
        <v>973</v>
      </c>
      <c r="M42" s="471"/>
      <c r="N42" s="106" t="s">
        <v>633</v>
      </c>
      <c r="O42" s="471" t="s">
        <v>903</v>
      </c>
      <c r="P42" s="472"/>
      <c r="Q42"/>
    </row>
    <row r="43" spans="1:17" s="1" customFormat="1" ht="13.5" customHeight="1">
      <c r="A43" s="24" t="s">
        <v>680</v>
      </c>
      <c r="B43" s="425" t="s">
        <v>58</v>
      </c>
      <c r="C43" s="425"/>
      <c r="D43" s="425"/>
      <c r="E43" s="425"/>
      <c r="F43" s="425"/>
      <c r="G43" s="425"/>
      <c r="H43" s="425"/>
      <c r="I43" s="425"/>
      <c r="J43" s="86" t="s">
        <v>634</v>
      </c>
      <c r="K43" s="425" t="s">
        <v>61</v>
      </c>
      <c r="L43" s="425"/>
      <c r="M43" s="425"/>
      <c r="N43" s="425"/>
      <c r="O43" s="425"/>
      <c r="P43" s="425"/>
      <c r="Q43"/>
    </row>
    <row r="44" spans="1:16" ht="12.75">
      <c r="A44" s="467"/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</row>
    <row r="45" spans="1:17" s="1" customFormat="1" ht="13.5" customHeight="1">
      <c r="A45" s="24" t="s">
        <v>677</v>
      </c>
      <c r="B45" s="444" t="s">
        <v>59</v>
      </c>
      <c r="C45" s="444"/>
      <c r="D45" s="444"/>
      <c r="E45" s="444"/>
      <c r="F45" s="445"/>
      <c r="G45" s="25" t="s">
        <v>678</v>
      </c>
      <c r="H45" s="82">
        <v>40940</v>
      </c>
      <c r="I45" s="25" t="s">
        <v>679</v>
      </c>
      <c r="J45" s="82" t="s">
        <v>903</v>
      </c>
      <c r="K45" s="25" t="s">
        <v>683</v>
      </c>
      <c r="L45" s="471" t="s">
        <v>973</v>
      </c>
      <c r="M45" s="471"/>
      <c r="N45" s="106" t="s">
        <v>633</v>
      </c>
      <c r="O45" s="471" t="s">
        <v>903</v>
      </c>
      <c r="P45" s="472"/>
      <c r="Q45"/>
    </row>
    <row r="46" spans="1:17" s="1" customFormat="1" ht="13.5" customHeight="1">
      <c r="A46" s="24" t="s">
        <v>680</v>
      </c>
      <c r="B46" s="425" t="s">
        <v>58</v>
      </c>
      <c r="C46" s="425"/>
      <c r="D46" s="425"/>
      <c r="E46" s="425"/>
      <c r="F46" s="425"/>
      <c r="G46" s="425"/>
      <c r="H46" s="425"/>
      <c r="I46" s="425"/>
      <c r="J46" s="86" t="s">
        <v>634</v>
      </c>
      <c r="K46" s="425" t="s">
        <v>61</v>
      </c>
      <c r="L46" s="425"/>
      <c r="M46" s="425"/>
      <c r="N46" s="425"/>
      <c r="O46" s="425"/>
      <c r="P46" s="425"/>
      <c r="Q46"/>
    </row>
    <row r="47" spans="1:16" ht="12.75">
      <c r="A47" s="467"/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</row>
    <row r="48" spans="1:17" s="1" customFormat="1" ht="13.5" customHeight="1">
      <c r="A48" s="24" t="s">
        <v>677</v>
      </c>
      <c r="B48" s="444" t="s">
        <v>60</v>
      </c>
      <c r="C48" s="444"/>
      <c r="D48" s="444"/>
      <c r="E48" s="444"/>
      <c r="F48" s="445"/>
      <c r="G48" s="25" t="s">
        <v>678</v>
      </c>
      <c r="H48" s="82">
        <v>39904</v>
      </c>
      <c r="I48" s="25" t="s">
        <v>679</v>
      </c>
      <c r="J48" s="82">
        <v>41029</v>
      </c>
      <c r="K48" s="25" t="s">
        <v>683</v>
      </c>
      <c r="L48" s="471" t="s">
        <v>973</v>
      </c>
      <c r="M48" s="471"/>
      <c r="N48" s="106" t="s">
        <v>633</v>
      </c>
      <c r="O48" s="471" t="s">
        <v>962</v>
      </c>
      <c r="P48" s="472"/>
      <c r="Q48"/>
    </row>
    <row r="49" spans="1:17" s="1" customFormat="1" ht="13.5" customHeight="1">
      <c r="A49" s="24" t="s">
        <v>680</v>
      </c>
      <c r="B49" s="425" t="s">
        <v>58</v>
      </c>
      <c r="C49" s="425"/>
      <c r="D49" s="425"/>
      <c r="E49" s="425"/>
      <c r="F49" s="425"/>
      <c r="G49" s="425"/>
      <c r="H49" s="425"/>
      <c r="I49" s="425"/>
      <c r="J49" s="86" t="s">
        <v>634</v>
      </c>
      <c r="K49" s="425" t="s">
        <v>61</v>
      </c>
      <c r="L49" s="425"/>
      <c r="M49" s="425"/>
      <c r="N49" s="425"/>
      <c r="O49" s="425"/>
      <c r="P49" s="425"/>
      <c r="Q49"/>
    </row>
    <row r="50" spans="1:16" ht="12.75">
      <c r="A50" s="473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</row>
    <row r="51" spans="1:17" s="1" customFormat="1" ht="13.5" customHeight="1">
      <c r="A51" s="24" t="s">
        <v>677</v>
      </c>
      <c r="B51" s="444" t="s">
        <v>66</v>
      </c>
      <c r="C51" s="444"/>
      <c r="D51" s="444"/>
      <c r="E51" s="444"/>
      <c r="F51" s="445"/>
      <c r="G51" s="25" t="s">
        <v>678</v>
      </c>
      <c r="H51" s="82">
        <v>40391</v>
      </c>
      <c r="I51" s="25" t="s">
        <v>679</v>
      </c>
      <c r="J51" s="82">
        <v>41852</v>
      </c>
      <c r="K51" s="25" t="s">
        <v>683</v>
      </c>
      <c r="L51" s="471" t="s">
        <v>973</v>
      </c>
      <c r="M51" s="471"/>
      <c r="N51" s="106" t="s">
        <v>633</v>
      </c>
      <c r="O51" s="471" t="s">
        <v>962</v>
      </c>
      <c r="P51" s="472"/>
      <c r="Q51"/>
    </row>
    <row r="52" spans="1:17" s="1" customFormat="1" ht="13.5" customHeight="1">
      <c r="A52" s="24" t="s">
        <v>680</v>
      </c>
      <c r="B52" s="425" t="s">
        <v>67</v>
      </c>
      <c r="C52" s="425"/>
      <c r="D52" s="425"/>
      <c r="E52" s="425"/>
      <c r="F52" s="425"/>
      <c r="G52" s="425"/>
      <c r="H52" s="425"/>
      <c r="I52" s="425"/>
      <c r="J52" s="86" t="s">
        <v>634</v>
      </c>
      <c r="K52" s="425" t="s">
        <v>61</v>
      </c>
      <c r="L52" s="425"/>
      <c r="M52" s="425"/>
      <c r="N52" s="425"/>
      <c r="O52" s="425"/>
      <c r="P52" s="425"/>
      <c r="Q52"/>
    </row>
    <row r="53" spans="1:16" ht="12.75">
      <c r="A53" s="467"/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</row>
    <row r="54" spans="1:17" s="1" customFormat="1" ht="13.5" customHeight="1">
      <c r="A54" s="24" t="s">
        <v>677</v>
      </c>
      <c r="B54" s="444" t="s">
        <v>1079</v>
      </c>
      <c r="C54" s="444"/>
      <c r="D54" s="444"/>
      <c r="E54" s="444"/>
      <c r="F54" s="445"/>
      <c r="G54" s="25" t="s">
        <v>678</v>
      </c>
      <c r="H54" s="82">
        <v>40391</v>
      </c>
      <c r="I54" s="25" t="s">
        <v>679</v>
      </c>
      <c r="J54" s="82">
        <v>41548</v>
      </c>
      <c r="K54" s="25" t="s">
        <v>683</v>
      </c>
      <c r="L54" s="471" t="s">
        <v>973</v>
      </c>
      <c r="M54" s="471"/>
      <c r="N54" s="106" t="s">
        <v>633</v>
      </c>
      <c r="O54" s="471" t="s">
        <v>962</v>
      </c>
      <c r="P54" s="472"/>
      <c r="Q54"/>
    </row>
    <row r="55" spans="1:17" s="1" customFormat="1" ht="13.5" customHeight="1">
      <c r="A55" s="24" t="s">
        <v>680</v>
      </c>
      <c r="B55" s="425" t="s">
        <v>56</v>
      </c>
      <c r="C55" s="425"/>
      <c r="D55" s="425"/>
      <c r="E55" s="425"/>
      <c r="F55" s="425"/>
      <c r="G55" s="425"/>
      <c r="H55" s="425"/>
      <c r="I55" s="425"/>
      <c r="J55" s="86" t="s">
        <v>634</v>
      </c>
      <c r="K55" s="425" t="s">
        <v>70</v>
      </c>
      <c r="L55" s="425"/>
      <c r="M55" s="425"/>
      <c r="N55" s="425"/>
      <c r="O55" s="425"/>
      <c r="P55" s="425"/>
      <c r="Q55"/>
    </row>
    <row r="56" spans="1:16" ht="12.75">
      <c r="A56" s="467"/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</row>
    <row r="57" spans="1:17" s="1" customFormat="1" ht="13.5" customHeight="1">
      <c r="A57" s="24" t="s">
        <v>677</v>
      </c>
      <c r="B57" s="444" t="s">
        <v>68</v>
      </c>
      <c r="C57" s="444"/>
      <c r="D57" s="444"/>
      <c r="E57" s="444"/>
      <c r="F57" s="445"/>
      <c r="G57" s="25" t="s">
        <v>678</v>
      </c>
      <c r="H57" s="82">
        <v>40664</v>
      </c>
      <c r="I57" s="25" t="s">
        <v>679</v>
      </c>
      <c r="J57" s="82">
        <v>42125</v>
      </c>
      <c r="K57" s="25" t="s">
        <v>683</v>
      </c>
      <c r="L57" s="471" t="s">
        <v>973</v>
      </c>
      <c r="M57" s="471"/>
      <c r="N57" s="106" t="s">
        <v>633</v>
      </c>
      <c r="O57" s="471" t="s">
        <v>962</v>
      </c>
      <c r="P57" s="472"/>
      <c r="Q57"/>
    </row>
    <row r="58" spans="1:17" s="1" customFormat="1" ht="13.5" customHeight="1">
      <c r="A58" s="24" t="s">
        <v>680</v>
      </c>
      <c r="B58" s="425" t="s">
        <v>58</v>
      </c>
      <c r="C58" s="425"/>
      <c r="D58" s="425"/>
      <c r="E58" s="425"/>
      <c r="F58" s="425"/>
      <c r="G58" s="425"/>
      <c r="H58" s="425"/>
      <c r="I58" s="425"/>
      <c r="J58" s="86" t="s">
        <v>634</v>
      </c>
      <c r="K58" s="425" t="s">
        <v>61</v>
      </c>
      <c r="L58" s="425"/>
      <c r="M58" s="425"/>
      <c r="N58" s="425"/>
      <c r="O58" s="425"/>
      <c r="P58" s="425"/>
      <c r="Q58"/>
    </row>
    <row r="59" spans="1:16" ht="12.75">
      <c r="A59" s="467"/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</row>
    <row r="60" spans="1:17" s="1" customFormat="1" ht="13.5" customHeight="1">
      <c r="A60" s="24" t="s">
        <v>677</v>
      </c>
      <c r="B60" s="444" t="s">
        <v>69</v>
      </c>
      <c r="C60" s="444"/>
      <c r="D60" s="444"/>
      <c r="E60" s="444"/>
      <c r="F60" s="445"/>
      <c r="G60" s="25" t="s">
        <v>678</v>
      </c>
      <c r="H60" s="82">
        <v>40330</v>
      </c>
      <c r="I60" s="25" t="s">
        <v>679</v>
      </c>
      <c r="J60" s="82">
        <v>42156</v>
      </c>
      <c r="K60" s="25" t="s">
        <v>683</v>
      </c>
      <c r="L60" s="471" t="s">
        <v>973</v>
      </c>
      <c r="M60" s="471"/>
      <c r="N60" s="106" t="s">
        <v>633</v>
      </c>
      <c r="O60" s="471" t="s">
        <v>962</v>
      </c>
      <c r="P60" s="472"/>
      <c r="Q60"/>
    </row>
    <row r="61" spans="1:17" s="1" customFormat="1" ht="13.5" customHeight="1">
      <c r="A61" s="24" t="s">
        <v>680</v>
      </c>
      <c r="B61" s="425" t="s">
        <v>58</v>
      </c>
      <c r="C61" s="425"/>
      <c r="D61" s="425"/>
      <c r="E61" s="425"/>
      <c r="F61" s="425"/>
      <c r="G61" s="425"/>
      <c r="H61" s="425"/>
      <c r="I61" s="425"/>
      <c r="J61" s="86" t="s">
        <v>634</v>
      </c>
      <c r="K61" s="425" t="s">
        <v>61</v>
      </c>
      <c r="L61" s="425"/>
      <c r="M61" s="425"/>
      <c r="N61" s="425"/>
      <c r="O61" s="425"/>
      <c r="P61" s="425"/>
      <c r="Q61"/>
    </row>
    <row r="62" spans="1:16" ht="12.75">
      <c r="A62" s="473"/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</row>
    <row r="63" spans="1:17" s="1" customFormat="1" ht="13.5" customHeight="1">
      <c r="A63" s="24" t="s">
        <v>677</v>
      </c>
      <c r="B63" s="444" t="s">
        <v>71</v>
      </c>
      <c r="C63" s="444"/>
      <c r="D63" s="444"/>
      <c r="E63" s="444"/>
      <c r="F63" s="445"/>
      <c r="G63" s="25" t="s">
        <v>678</v>
      </c>
      <c r="H63" s="82">
        <v>40575</v>
      </c>
      <c r="I63" s="25" t="s">
        <v>679</v>
      </c>
      <c r="J63" s="82">
        <v>42036</v>
      </c>
      <c r="K63" s="25" t="s">
        <v>683</v>
      </c>
      <c r="L63" s="471" t="s">
        <v>973</v>
      </c>
      <c r="M63" s="471"/>
      <c r="N63" s="106" t="s">
        <v>633</v>
      </c>
      <c r="O63" s="471" t="s">
        <v>962</v>
      </c>
      <c r="P63" s="472"/>
      <c r="Q63"/>
    </row>
    <row r="64" spans="1:17" s="1" customFormat="1" ht="13.5" customHeight="1">
      <c r="A64" s="24" t="s">
        <v>680</v>
      </c>
      <c r="B64" s="425" t="s">
        <v>58</v>
      </c>
      <c r="C64" s="425"/>
      <c r="D64" s="425"/>
      <c r="E64" s="425"/>
      <c r="F64" s="425"/>
      <c r="G64" s="425"/>
      <c r="H64" s="425"/>
      <c r="I64" s="425"/>
      <c r="J64" s="86" t="s">
        <v>634</v>
      </c>
      <c r="K64" s="425" t="s">
        <v>61</v>
      </c>
      <c r="L64" s="425"/>
      <c r="M64" s="425"/>
      <c r="N64" s="425"/>
      <c r="O64" s="425"/>
      <c r="P64" s="425"/>
      <c r="Q64"/>
    </row>
    <row r="65" spans="1:16" ht="12.75">
      <c r="A65" s="46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</row>
    <row r="66" spans="1:19" s="8" customFormat="1" ht="12.75">
      <c r="A66" s="401" t="s">
        <v>604</v>
      </c>
      <c r="B66" s="402"/>
      <c r="C66" s="402"/>
      <c r="D66" s="402"/>
      <c r="E66" s="403"/>
      <c r="F66" s="463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/>
      <c r="R66" s="22"/>
      <c r="S66" s="22"/>
    </row>
    <row r="67" spans="1:17" s="1" customFormat="1" ht="13.5" customHeight="1">
      <c r="A67" s="24" t="s">
        <v>677</v>
      </c>
      <c r="B67" s="444" t="s">
        <v>72</v>
      </c>
      <c r="C67" s="444"/>
      <c r="D67" s="444"/>
      <c r="E67" s="444"/>
      <c r="F67" s="445"/>
      <c r="G67" s="25" t="s">
        <v>678</v>
      </c>
      <c r="H67" s="82">
        <v>40575</v>
      </c>
      <c r="I67" s="25" t="s">
        <v>679</v>
      </c>
      <c r="J67" s="82">
        <v>42036</v>
      </c>
      <c r="K67" s="25" t="s">
        <v>683</v>
      </c>
      <c r="L67" s="471" t="s">
        <v>973</v>
      </c>
      <c r="M67" s="471"/>
      <c r="N67" s="106" t="s">
        <v>633</v>
      </c>
      <c r="O67" s="471" t="s">
        <v>962</v>
      </c>
      <c r="P67" s="472"/>
      <c r="Q67"/>
    </row>
    <row r="68" spans="1:17" s="1" customFormat="1" ht="13.5" customHeight="1">
      <c r="A68" s="24" t="s">
        <v>680</v>
      </c>
      <c r="B68" s="425" t="s">
        <v>58</v>
      </c>
      <c r="C68" s="425"/>
      <c r="D68" s="425"/>
      <c r="E68" s="425"/>
      <c r="F68" s="425"/>
      <c r="G68" s="425"/>
      <c r="H68" s="425"/>
      <c r="I68" s="425"/>
      <c r="J68" s="86" t="s">
        <v>634</v>
      </c>
      <c r="K68" s="425" t="s">
        <v>61</v>
      </c>
      <c r="L68" s="425"/>
      <c r="M68" s="425"/>
      <c r="N68" s="425"/>
      <c r="O68" s="425"/>
      <c r="P68" s="425"/>
      <c r="Q68"/>
    </row>
    <row r="69" spans="1:16" ht="12.75">
      <c r="A69" s="467"/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</row>
    <row r="70" spans="1:17" s="1" customFormat="1" ht="13.5" customHeight="1">
      <c r="A70" s="24" t="s">
        <v>677</v>
      </c>
      <c r="B70" s="444" t="s">
        <v>73</v>
      </c>
      <c r="C70" s="444"/>
      <c r="D70" s="444"/>
      <c r="E70" s="444"/>
      <c r="F70" s="445"/>
      <c r="G70" s="25" t="s">
        <v>678</v>
      </c>
      <c r="H70" s="82">
        <v>40575</v>
      </c>
      <c r="I70" s="25" t="s">
        <v>679</v>
      </c>
      <c r="J70" s="82">
        <v>42036</v>
      </c>
      <c r="K70" s="25" t="s">
        <v>683</v>
      </c>
      <c r="L70" s="471" t="s">
        <v>973</v>
      </c>
      <c r="M70" s="471"/>
      <c r="N70" s="106" t="s">
        <v>633</v>
      </c>
      <c r="O70" s="471" t="s">
        <v>962</v>
      </c>
      <c r="P70" s="472"/>
      <c r="Q70"/>
    </row>
    <row r="71" spans="1:17" s="1" customFormat="1" ht="13.5" customHeight="1">
      <c r="A71" s="24" t="s">
        <v>680</v>
      </c>
      <c r="B71" s="425" t="s">
        <v>56</v>
      </c>
      <c r="C71" s="425"/>
      <c r="D71" s="425"/>
      <c r="E71" s="425"/>
      <c r="F71" s="425"/>
      <c r="G71" s="425"/>
      <c r="H71" s="425"/>
      <c r="I71" s="425"/>
      <c r="J71" s="86" t="s">
        <v>634</v>
      </c>
      <c r="K71" s="425" t="s">
        <v>70</v>
      </c>
      <c r="L71" s="425"/>
      <c r="M71" s="425"/>
      <c r="N71" s="425"/>
      <c r="O71" s="425"/>
      <c r="P71" s="425"/>
      <c r="Q71"/>
    </row>
    <row r="72" spans="1:16" ht="12.75">
      <c r="A72" s="467"/>
      <c r="B72" s="467"/>
      <c r="C72" s="467"/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</row>
    <row r="73" spans="1:17" s="1" customFormat="1" ht="13.5" customHeight="1">
      <c r="A73" s="24" t="s">
        <v>677</v>
      </c>
      <c r="B73" s="444" t="s">
        <v>74</v>
      </c>
      <c r="C73" s="444"/>
      <c r="D73" s="444"/>
      <c r="E73" s="444"/>
      <c r="F73" s="445"/>
      <c r="G73" s="25" t="s">
        <v>678</v>
      </c>
      <c r="H73" s="82">
        <v>40909</v>
      </c>
      <c r="I73" s="25" t="s">
        <v>679</v>
      </c>
      <c r="J73" s="82" t="s">
        <v>903</v>
      </c>
      <c r="K73" s="25" t="s">
        <v>683</v>
      </c>
      <c r="L73" s="471" t="s">
        <v>973</v>
      </c>
      <c r="M73" s="471"/>
      <c r="N73" s="106" t="s">
        <v>633</v>
      </c>
      <c r="O73" s="471" t="s">
        <v>903</v>
      </c>
      <c r="P73" s="472"/>
      <c r="Q73"/>
    </row>
    <row r="74" spans="1:17" s="1" customFormat="1" ht="13.5" customHeight="1">
      <c r="A74" s="24" t="s">
        <v>680</v>
      </c>
      <c r="B74" s="425" t="s">
        <v>58</v>
      </c>
      <c r="C74" s="425"/>
      <c r="D74" s="425"/>
      <c r="E74" s="425"/>
      <c r="F74" s="425"/>
      <c r="G74" s="425"/>
      <c r="H74" s="425"/>
      <c r="I74" s="425"/>
      <c r="J74" s="86" t="s">
        <v>634</v>
      </c>
      <c r="K74" s="425" t="s">
        <v>61</v>
      </c>
      <c r="L74" s="425"/>
      <c r="M74" s="425"/>
      <c r="N74" s="425"/>
      <c r="O74" s="425"/>
      <c r="P74" s="425"/>
      <c r="Q74"/>
    </row>
    <row r="75" spans="1:16" ht="12.75">
      <c r="A75" s="473"/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</row>
    <row r="76" spans="1:19" s="8" customFormat="1" ht="12.75">
      <c r="A76" s="401" t="s">
        <v>10</v>
      </c>
      <c r="B76" s="402"/>
      <c r="C76" s="402"/>
      <c r="D76" s="402"/>
      <c r="E76" s="403"/>
      <c r="F76" s="463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/>
      <c r="R76" s="22"/>
      <c r="S76" s="22"/>
    </row>
    <row r="77" spans="1:17" s="1" customFormat="1" ht="13.5" customHeight="1">
      <c r="A77" s="24" t="s">
        <v>677</v>
      </c>
      <c r="B77" s="444" t="s">
        <v>126</v>
      </c>
      <c r="C77" s="444"/>
      <c r="D77" s="444"/>
      <c r="E77" s="444"/>
      <c r="F77" s="445"/>
      <c r="G77" s="25" t="s">
        <v>678</v>
      </c>
      <c r="H77" s="82" t="s">
        <v>903</v>
      </c>
      <c r="I77" s="25" t="s">
        <v>679</v>
      </c>
      <c r="J77" s="82" t="s">
        <v>903</v>
      </c>
      <c r="K77" s="25" t="s">
        <v>683</v>
      </c>
      <c r="L77" s="471" t="s">
        <v>1032</v>
      </c>
      <c r="M77" s="471"/>
      <c r="N77" s="106" t="s">
        <v>633</v>
      </c>
      <c r="O77" s="471" t="s">
        <v>909</v>
      </c>
      <c r="P77" s="472"/>
      <c r="Q77"/>
    </row>
    <row r="78" spans="1:17" s="1" customFormat="1" ht="13.5" customHeight="1">
      <c r="A78" s="24" t="s">
        <v>680</v>
      </c>
      <c r="B78" s="425" t="s">
        <v>127</v>
      </c>
      <c r="C78" s="425"/>
      <c r="D78" s="425"/>
      <c r="E78" s="425"/>
      <c r="F78" s="425"/>
      <c r="G78" s="425"/>
      <c r="H78" s="425"/>
      <c r="I78" s="425"/>
      <c r="J78" s="86" t="s">
        <v>634</v>
      </c>
      <c r="K78" s="425" t="s">
        <v>979</v>
      </c>
      <c r="L78" s="425"/>
      <c r="M78" s="425"/>
      <c r="N78" s="425"/>
      <c r="O78" s="425"/>
      <c r="P78" s="425"/>
      <c r="Q78"/>
    </row>
    <row r="79" spans="1:16" ht="12.75">
      <c r="A79" s="467"/>
      <c r="B79" s="467"/>
      <c r="C79" s="467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7"/>
      <c r="P79" s="467"/>
    </row>
    <row r="80" spans="1:17" s="1" customFormat="1" ht="13.5" customHeight="1">
      <c r="A80" s="24" t="s">
        <v>677</v>
      </c>
      <c r="B80" s="444" t="s">
        <v>128</v>
      </c>
      <c r="C80" s="444"/>
      <c r="D80" s="444"/>
      <c r="E80" s="444"/>
      <c r="F80" s="445"/>
      <c r="G80" s="25" t="s">
        <v>678</v>
      </c>
      <c r="H80" s="82" t="s">
        <v>903</v>
      </c>
      <c r="I80" s="25" t="s">
        <v>679</v>
      </c>
      <c r="J80" s="82" t="s">
        <v>903</v>
      </c>
      <c r="K80" s="25" t="s">
        <v>683</v>
      </c>
      <c r="L80" s="471" t="s">
        <v>1032</v>
      </c>
      <c r="M80" s="471"/>
      <c r="N80" s="106" t="s">
        <v>633</v>
      </c>
      <c r="O80" s="471" t="s">
        <v>962</v>
      </c>
      <c r="P80" s="472"/>
      <c r="Q80"/>
    </row>
    <row r="81" spans="1:17" s="1" customFormat="1" ht="13.5" customHeight="1">
      <c r="A81" s="24" t="s">
        <v>680</v>
      </c>
      <c r="B81" s="425" t="s">
        <v>129</v>
      </c>
      <c r="C81" s="425"/>
      <c r="D81" s="425"/>
      <c r="E81" s="425"/>
      <c r="F81" s="425"/>
      <c r="G81" s="425"/>
      <c r="H81" s="425"/>
      <c r="I81" s="425"/>
      <c r="J81" s="86" t="s">
        <v>634</v>
      </c>
      <c r="K81" s="425" t="s">
        <v>130</v>
      </c>
      <c r="L81" s="425"/>
      <c r="M81" s="425"/>
      <c r="N81" s="425"/>
      <c r="O81" s="425"/>
      <c r="P81" s="425"/>
      <c r="Q81"/>
    </row>
    <row r="82" spans="1:16" ht="12.75">
      <c r="A82" s="473"/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</row>
    <row r="83" spans="1:19" s="8" customFormat="1" ht="12.75">
      <c r="A83" s="401" t="s">
        <v>135</v>
      </c>
      <c r="B83" s="402"/>
      <c r="C83" s="402"/>
      <c r="D83" s="402"/>
      <c r="E83" s="403"/>
      <c r="F83" s="463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/>
      <c r="R83" s="22"/>
      <c r="S83" s="22"/>
    </row>
    <row r="84" spans="1:17" s="1" customFormat="1" ht="13.5" customHeight="1">
      <c r="A84" s="24" t="s">
        <v>677</v>
      </c>
      <c r="B84" s="444" t="s">
        <v>148</v>
      </c>
      <c r="C84" s="444"/>
      <c r="D84" s="444"/>
      <c r="E84" s="444"/>
      <c r="F84" s="445"/>
      <c r="G84" s="25" t="s">
        <v>678</v>
      </c>
      <c r="H84" s="82">
        <v>41431</v>
      </c>
      <c r="I84" s="25" t="s">
        <v>679</v>
      </c>
      <c r="J84" s="82">
        <v>41543</v>
      </c>
      <c r="K84" s="25" t="s">
        <v>683</v>
      </c>
      <c r="L84" s="471" t="s">
        <v>903</v>
      </c>
      <c r="M84" s="471"/>
      <c r="N84" s="106" t="s">
        <v>633</v>
      </c>
      <c r="O84" s="471" t="s">
        <v>909</v>
      </c>
      <c r="P84" s="472"/>
      <c r="Q84"/>
    </row>
    <row r="85" spans="1:17" s="1" customFormat="1" ht="13.5" customHeight="1">
      <c r="A85" s="24" t="s">
        <v>680</v>
      </c>
      <c r="B85" s="425" t="s">
        <v>149</v>
      </c>
      <c r="C85" s="425"/>
      <c r="D85" s="425"/>
      <c r="E85" s="425"/>
      <c r="F85" s="425"/>
      <c r="G85" s="425"/>
      <c r="H85" s="425"/>
      <c r="I85" s="425"/>
      <c r="J85" s="86" t="s">
        <v>634</v>
      </c>
      <c r="K85" s="425" t="s">
        <v>657</v>
      </c>
      <c r="L85" s="425"/>
      <c r="M85" s="425"/>
      <c r="N85" s="425"/>
      <c r="O85" s="425"/>
      <c r="P85" s="425"/>
      <c r="Q85"/>
    </row>
    <row r="86" spans="1:16" ht="12.75">
      <c r="A86" s="467"/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</row>
    <row r="87" spans="1:17" s="1" customFormat="1" ht="13.5" customHeight="1">
      <c r="A87" s="24" t="s">
        <v>677</v>
      </c>
      <c r="B87" s="444" t="s">
        <v>1031</v>
      </c>
      <c r="C87" s="444"/>
      <c r="D87" s="444"/>
      <c r="E87" s="444"/>
      <c r="F87" s="445"/>
      <c r="G87" s="25" t="s">
        <v>678</v>
      </c>
      <c r="H87" s="82">
        <v>41422</v>
      </c>
      <c r="I87" s="25" t="s">
        <v>679</v>
      </c>
      <c r="J87" s="82" t="s">
        <v>903</v>
      </c>
      <c r="K87" s="25" t="s">
        <v>683</v>
      </c>
      <c r="L87" s="471" t="s">
        <v>903</v>
      </c>
      <c r="M87" s="471"/>
      <c r="N87" s="106" t="s">
        <v>633</v>
      </c>
      <c r="O87" s="471" t="s">
        <v>962</v>
      </c>
      <c r="P87" s="472"/>
      <c r="Q87"/>
    </row>
    <row r="88" spans="1:17" s="1" customFormat="1" ht="13.5" customHeight="1">
      <c r="A88" s="24" t="s">
        <v>680</v>
      </c>
      <c r="B88" s="425" t="s">
        <v>150</v>
      </c>
      <c r="C88" s="425"/>
      <c r="D88" s="425"/>
      <c r="E88" s="425"/>
      <c r="F88" s="425"/>
      <c r="G88" s="425"/>
      <c r="H88" s="425"/>
      <c r="I88" s="425"/>
      <c r="J88" s="86" t="s">
        <v>634</v>
      </c>
      <c r="K88" s="425" t="s">
        <v>1033</v>
      </c>
      <c r="L88" s="425"/>
      <c r="M88" s="425"/>
      <c r="N88" s="425"/>
      <c r="O88" s="425"/>
      <c r="P88" s="425"/>
      <c r="Q88"/>
    </row>
    <row r="89" spans="1:16" ht="12.75">
      <c r="A89" s="473"/>
      <c r="B89" s="473"/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/>
      <c r="P89" s="473"/>
    </row>
    <row r="90" spans="1:19" s="8" customFormat="1" ht="12.75">
      <c r="A90" s="401" t="s">
        <v>377</v>
      </c>
      <c r="B90" s="402"/>
      <c r="C90" s="402"/>
      <c r="D90" s="402"/>
      <c r="E90" s="403"/>
      <c r="F90" s="463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/>
      <c r="R90" s="22"/>
      <c r="S90" s="22"/>
    </row>
    <row r="91" spans="1:17" s="1" customFormat="1" ht="13.5" customHeight="1">
      <c r="A91" s="24" t="s">
        <v>677</v>
      </c>
      <c r="B91" s="444" t="s">
        <v>402</v>
      </c>
      <c r="C91" s="444"/>
      <c r="D91" s="444"/>
      <c r="E91" s="444"/>
      <c r="F91" s="445"/>
      <c r="G91" s="25" t="s">
        <v>678</v>
      </c>
      <c r="H91" s="82">
        <v>41234</v>
      </c>
      <c r="I91" s="25" t="s">
        <v>679</v>
      </c>
      <c r="J91" s="82">
        <v>41401</v>
      </c>
      <c r="K91" s="25" t="s">
        <v>683</v>
      </c>
      <c r="L91" s="471" t="s">
        <v>903</v>
      </c>
      <c r="M91" s="471"/>
      <c r="N91" s="106" t="s">
        <v>633</v>
      </c>
      <c r="O91" s="471" t="s">
        <v>909</v>
      </c>
      <c r="P91" s="472"/>
      <c r="Q91"/>
    </row>
    <row r="92" spans="1:17" s="1" customFormat="1" ht="13.5" customHeight="1">
      <c r="A92" s="24" t="s">
        <v>680</v>
      </c>
      <c r="B92" s="425" t="s">
        <v>657</v>
      </c>
      <c r="C92" s="425"/>
      <c r="D92" s="425"/>
      <c r="E92" s="425"/>
      <c r="F92" s="425"/>
      <c r="G92" s="425"/>
      <c r="H92" s="425"/>
      <c r="I92" s="425"/>
      <c r="J92" s="86" t="s">
        <v>634</v>
      </c>
      <c r="K92" s="425" t="s">
        <v>657</v>
      </c>
      <c r="L92" s="425"/>
      <c r="M92" s="425"/>
      <c r="N92" s="425"/>
      <c r="O92" s="425"/>
      <c r="P92" s="425"/>
      <c r="Q92"/>
    </row>
    <row r="93" spans="1:16" ht="12.75">
      <c r="A93" s="467"/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</row>
    <row r="94" spans="1:17" s="1" customFormat="1" ht="13.5" customHeight="1">
      <c r="A94" s="24" t="s">
        <v>677</v>
      </c>
      <c r="B94" s="444" t="s">
        <v>403</v>
      </c>
      <c r="C94" s="444"/>
      <c r="D94" s="444"/>
      <c r="E94" s="444"/>
      <c r="F94" s="445"/>
      <c r="G94" s="25" t="s">
        <v>678</v>
      </c>
      <c r="H94" s="82" t="s">
        <v>903</v>
      </c>
      <c r="I94" s="25" t="s">
        <v>679</v>
      </c>
      <c r="J94" s="82" t="s">
        <v>903</v>
      </c>
      <c r="K94" s="25" t="s">
        <v>683</v>
      </c>
      <c r="L94" s="471" t="s">
        <v>903</v>
      </c>
      <c r="M94" s="471"/>
      <c r="N94" s="106" t="s">
        <v>633</v>
      </c>
      <c r="O94" s="471" t="s">
        <v>909</v>
      </c>
      <c r="P94" s="472"/>
      <c r="Q94"/>
    </row>
    <row r="95" spans="1:17" s="1" customFormat="1" ht="13.5" customHeight="1">
      <c r="A95" s="24" t="s">
        <v>680</v>
      </c>
      <c r="B95" s="425" t="s">
        <v>404</v>
      </c>
      <c r="C95" s="425"/>
      <c r="D95" s="425"/>
      <c r="E95" s="425"/>
      <c r="F95" s="425"/>
      <c r="G95" s="425"/>
      <c r="H95" s="425"/>
      <c r="I95" s="425"/>
      <c r="J95" s="86" t="s">
        <v>634</v>
      </c>
      <c r="K95" s="425" t="s">
        <v>740</v>
      </c>
      <c r="L95" s="425"/>
      <c r="M95" s="425"/>
      <c r="N95" s="425"/>
      <c r="O95" s="425"/>
      <c r="P95" s="425"/>
      <c r="Q95"/>
    </row>
    <row r="96" spans="1:16" ht="12.75">
      <c r="A96" s="467"/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</row>
    <row r="97" spans="1:17" s="1" customFormat="1" ht="13.5" customHeight="1">
      <c r="A97" s="24" t="s">
        <v>677</v>
      </c>
      <c r="B97" s="444" t="s">
        <v>403</v>
      </c>
      <c r="C97" s="444"/>
      <c r="D97" s="444"/>
      <c r="E97" s="444"/>
      <c r="F97" s="445"/>
      <c r="G97" s="25" t="s">
        <v>678</v>
      </c>
      <c r="H97" s="82">
        <v>41153</v>
      </c>
      <c r="I97" s="25" t="s">
        <v>679</v>
      </c>
      <c r="J97" s="82">
        <v>41518</v>
      </c>
      <c r="K97" s="25" t="s">
        <v>683</v>
      </c>
      <c r="L97" s="471" t="s">
        <v>903</v>
      </c>
      <c r="M97" s="471"/>
      <c r="N97" s="106" t="s">
        <v>633</v>
      </c>
      <c r="O97" s="471" t="s">
        <v>909</v>
      </c>
      <c r="P97" s="472"/>
      <c r="Q97"/>
    </row>
    <row r="98" spans="1:17" s="1" customFormat="1" ht="13.5" customHeight="1">
      <c r="A98" s="24" t="s">
        <v>680</v>
      </c>
      <c r="B98" s="425" t="s">
        <v>405</v>
      </c>
      <c r="C98" s="425"/>
      <c r="D98" s="425"/>
      <c r="E98" s="425"/>
      <c r="F98" s="425"/>
      <c r="G98" s="425"/>
      <c r="H98" s="425"/>
      <c r="I98" s="425"/>
      <c r="J98" s="86" t="s">
        <v>634</v>
      </c>
      <c r="K98" s="425" t="s">
        <v>979</v>
      </c>
      <c r="L98" s="425"/>
      <c r="M98" s="425"/>
      <c r="N98" s="425"/>
      <c r="O98" s="425"/>
      <c r="P98" s="425"/>
      <c r="Q98"/>
    </row>
    <row r="99" spans="1:16" ht="12.75">
      <c r="A99" s="473"/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</row>
    <row r="100" spans="1:19" s="8" customFormat="1" ht="12.75">
      <c r="A100" s="401" t="s">
        <v>987</v>
      </c>
      <c r="B100" s="402"/>
      <c r="C100" s="402"/>
      <c r="D100" s="402"/>
      <c r="E100" s="403"/>
      <c r="F100" s="463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/>
      <c r="R100" s="22"/>
      <c r="S100" s="22"/>
    </row>
    <row r="101" spans="1:17" s="1" customFormat="1" ht="13.5" customHeight="1">
      <c r="A101" s="24" t="s">
        <v>677</v>
      </c>
      <c r="B101" s="444" t="s">
        <v>1024</v>
      </c>
      <c r="C101" s="444"/>
      <c r="D101" s="444"/>
      <c r="E101" s="444"/>
      <c r="F101" s="445"/>
      <c r="G101" s="25" t="s">
        <v>678</v>
      </c>
      <c r="H101" s="82">
        <v>40185</v>
      </c>
      <c r="I101" s="25" t="s">
        <v>679</v>
      </c>
      <c r="J101" s="82">
        <v>41411</v>
      </c>
      <c r="K101" s="25" t="s">
        <v>683</v>
      </c>
      <c r="L101" s="471" t="s">
        <v>903</v>
      </c>
      <c r="M101" s="471"/>
      <c r="N101" s="106" t="s">
        <v>633</v>
      </c>
      <c r="O101" s="471" t="s">
        <v>962</v>
      </c>
      <c r="P101" s="472"/>
      <c r="Q101"/>
    </row>
    <row r="102" spans="1:17" s="1" customFormat="1" ht="13.5" customHeight="1">
      <c r="A102" s="24" t="s">
        <v>680</v>
      </c>
      <c r="B102" s="416" t="s">
        <v>1025</v>
      </c>
      <c r="C102" s="405"/>
      <c r="D102" s="405"/>
      <c r="E102" s="405"/>
      <c r="F102" s="405"/>
      <c r="G102" s="405"/>
      <c r="H102" s="405"/>
      <c r="I102" s="406"/>
      <c r="J102" s="86" t="s">
        <v>634</v>
      </c>
      <c r="K102" s="416" t="s">
        <v>1026</v>
      </c>
      <c r="L102" s="405"/>
      <c r="M102" s="405"/>
      <c r="N102" s="405"/>
      <c r="O102" s="405"/>
      <c r="P102" s="406"/>
      <c r="Q102"/>
    </row>
    <row r="103" spans="1:16" ht="12.75">
      <c r="A103" s="473"/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</row>
    <row r="104" spans="1:19" s="8" customFormat="1" ht="12.75">
      <c r="A104" s="401" t="s">
        <v>775</v>
      </c>
      <c r="B104" s="402"/>
      <c r="C104" s="402"/>
      <c r="D104" s="402"/>
      <c r="E104" s="403"/>
      <c r="F104" s="463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/>
      <c r="R104" s="22"/>
      <c r="S104" s="22"/>
    </row>
    <row r="105" spans="1:17" s="1" customFormat="1" ht="13.5" customHeight="1">
      <c r="A105" s="24" t="s">
        <v>677</v>
      </c>
      <c r="B105" s="444" t="s">
        <v>159</v>
      </c>
      <c r="C105" s="444"/>
      <c r="D105" s="444"/>
      <c r="E105" s="444"/>
      <c r="F105" s="445"/>
      <c r="G105" s="25" t="s">
        <v>678</v>
      </c>
      <c r="H105" s="82">
        <v>41426</v>
      </c>
      <c r="I105" s="25" t="s">
        <v>679</v>
      </c>
      <c r="J105" s="82">
        <v>41547</v>
      </c>
      <c r="K105" s="25" t="s">
        <v>683</v>
      </c>
      <c r="L105" s="471" t="s">
        <v>1032</v>
      </c>
      <c r="M105" s="471"/>
      <c r="N105" s="106" t="s">
        <v>633</v>
      </c>
      <c r="O105" s="471" t="s">
        <v>909</v>
      </c>
      <c r="P105" s="472"/>
      <c r="Q105"/>
    </row>
    <row r="106" spans="1:17" s="1" customFormat="1" ht="13.5" customHeight="1">
      <c r="A106" s="24" t="s">
        <v>680</v>
      </c>
      <c r="B106" s="416" t="s">
        <v>149</v>
      </c>
      <c r="C106" s="405"/>
      <c r="D106" s="405"/>
      <c r="E106" s="405"/>
      <c r="F106" s="405"/>
      <c r="G106" s="405"/>
      <c r="H106" s="405"/>
      <c r="I106" s="406"/>
      <c r="J106" s="86" t="s">
        <v>634</v>
      </c>
      <c r="K106" s="416" t="s">
        <v>657</v>
      </c>
      <c r="L106" s="405"/>
      <c r="M106" s="405"/>
      <c r="N106" s="405"/>
      <c r="O106" s="405"/>
      <c r="P106" s="406"/>
      <c r="Q106"/>
    </row>
    <row r="107" spans="1:16" ht="12.75">
      <c r="A107" s="467"/>
      <c r="B107" s="467"/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</row>
    <row r="108" spans="1:17" s="1" customFormat="1" ht="13.5" customHeight="1">
      <c r="A108" s="24" t="s">
        <v>677</v>
      </c>
      <c r="B108" s="444" t="s">
        <v>160</v>
      </c>
      <c r="C108" s="444"/>
      <c r="D108" s="444"/>
      <c r="E108" s="444"/>
      <c r="F108" s="445"/>
      <c r="G108" s="25" t="s">
        <v>678</v>
      </c>
      <c r="H108" s="82">
        <v>41426</v>
      </c>
      <c r="I108" s="25" t="s">
        <v>679</v>
      </c>
      <c r="J108" s="82">
        <v>41547</v>
      </c>
      <c r="K108" s="25" t="s">
        <v>683</v>
      </c>
      <c r="L108" s="471" t="s">
        <v>1032</v>
      </c>
      <c r="M108" s="471"/>
      <c r="N108" s="106" t="s">
        <v>633</v>
      </c>
      <c r="O108" s="471" t="s">
        <v>903</v>
      </c>
      <c r="P108" s="472"/>
      <c r="Q108"/>
    </row>
    <row r="109" spans="1:17" s="1" customFormat="1" ht="13.5" customHeight="1">
      <c r="A109" s="24" t="s">
        <v>680</v>
      </c>
      <c r="B109" s="416" t="s">
        <v>149</v>
      </c>
      <c r="C109" s="405"/>
      <c r="D109" s="405"/>
      <c r="E109" s="405"/>
      <c r="F109" s="405"/>
      <c r="G109" s="405"/>
      <c r="H109" s="405"/>
      <c r="I109" s="406"/>
      <c r="J109" s="86" t="s">
        <v>634</v>
      </c>
      <c r="K109" s="416" t="s">
        <v>657</v>
      </c>
      <c r="L109" s="405"/>
      <c r="M109" s="405"/>
      <c r="N109" s="405"/>
      <c r="O109" s="405"/>
      <c r="P109" s="406"/>
      <c r="Q109"/>
    </row>
    <row r="110" spans="1:16" ht="12.75">
      <c r="A110" s="467"/>
      <c r="B110" s="467"/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</row>
    <row r="111" spans="1:17" s="1" customFormat="1" ht="13.5" customHeight="1">
      <c r="A111" s="24" t="s">
        <v>677</v>
      </c>
      <c r="B111" s="444" t="s">
        <v>161</v>
      </c>
      <c r="C111" s="444"/>
      <c r="D111" s="444"/>
      <c r="E111" s="444"/>
      <c r="F111" s="445"/>
      <c r="G111" s="25" t="s">
        <v>678</v>
      </c>
      <c r="H111" s="82">
        <v>41334</v>
      </c>
      <c r="I111" s="25" t="s">
        <v>679</v>
      </c>
      <c r="J111" s="82" t="s">
        <v>903</v>
      </c>
      <c r="K111" s="25" t="s">
        <v>683</v>
      </c>
      <c r="L111" s="471" t="s">
        <v>1032</v>
      </c>
      <c r="M111" s="471"/>
      <c r="N111" s="106" t="s">
        <v>633</v>
      </c>
      <c r="O111" s="471" t="s">
        <v>962</v>
      </c>
      <c r="P111" s="472"/>
      <c r="Q111"/>
    </row>
    <row r="112" spans="1:17" s="1" customFormat="1" ht="13.5" customHeight="1">
      <c r="A112" s="24" t="s">
        <v>680</v>
      </c>
      <c r="B112" s="416" t="s">
        <v>162</v>
      </c>
      <c r="C112" s="405"/>
      <c r="D112" s="405"/>
      <c r="E112" s="405"/>
      <c r="F112" s="405"/>
      <c r="G112" s="405"/>
      <c r="H112" s="405"/>
      <c r="I112" s="406"/>
      <c r="J112" s="86" t="s">
        <v>634</v>
      </c>
      <c r="K112" s="416" t="s">
        <v>1033</v>
      </c>
      <c r="L112" s="405"/>
      <c r="M112" s="405"/>
      <c r="N112" s="405"/>
      <c r="O112" s="405"/>
      <c r="P112" s="406"/>
      <c r="Q112"/>
    </row>
    <row r="113" spans="1:16" ht="12.75">
      <c r="A113" s="467"/>
      <c r="B113" s="467"/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</row>
    <row r="114" spans="1:17" s="1" customFormat="1" ht="13.5" customHeight="1">
      <c r="A114" s="24" t="s">
        <v>677</v>
      </c>
      <c r="B114" s="444" t="s">
        <v>163</v>
      </c>
      <c r="C114" s="444"/>
      <c r="D114" s="444"/>
      <c r="E114" s="444"/>
      <c r="F114" s="445"/>
      <c r="G114" s="25" t="s">
        <v>678</v>
      </c>
      <c r="H114" s="82">
        <v>41421</v>
      </c>
      <c r="I114" s="25" t="s">
        <v>679</v>
      </c>
      <c r="J114" s="82" t="s">
        <v>903</v>
      </c>
      <c r="K114" s="25" t="s">
        <v>683</v>
      </c>
      <c r="L114" s="471" t="s">
        <v>1032</v>
      </c>
      <c r="M114" s="471"/>
      <c r="N114" s="106" t="s">
        <v>633</v>
      </c>
      <c r="O114" s="471" t="s">
        <v>962</v>
      </c>
      <c r="P114" s="472"/>
      <c r="Q114"/>
    </row>
    <row r="115" spans="1:17" s="1" customFormat="1" ht="13.5" customHeight="1">
      <c r="A115" s="24" t="s">
        <v>680</v>
      </c>
      <c r="B115" s="416" t="s">
        <v>903</v>
      </c>
      <c r="C115" s="405"/>
      <c r="D115" s="405"/>
      <c r="E115" s="405"/>
      <c r="F115" s="405"/>
      <c r="G115" s="405"/>
      <c r="H115" s="405"/>
      <c r="I115" s="406"/>
      <c r="J115" s="86" t="s">
        <v>634</v>
      </c>
      <c r="K115" s="416" t="s">
        <v>740</v>
      </c>
      <c r="L115" s="405"/>
      <c r="M115" s="405"/>
      <c r="N115" s="405"/>
      <c r="O115" s="405"/>
      <c r="P115" s="406"/>
      <c r="Q115"/>
    </row>
    <row r="116" spans="1:16" ht="12.75">
      <c r="A116" s="473"/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3"/>
    </row>
    <row r="117" spans="1:19" s="8" customFormat="1" ht="12.75">
      <c r="A117" s="401" t="s">
        <v>313</v>
      </c>
      <c r="B117" s="402"/>
      <c r="C117" s="402"/>
      <c r="D117" s="402"/>
      <c r="E117" s="403"/>
      <c r="F117" s="463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/>
      <c r="R117" s="22"/>
      <c r="S117" s="22"/>
    </row>
    <row r="118" spans="1:17" s="1" customFormat="1" ht="13.5" customHeight="1">
      <c r="A118" s="24" t="s">
        <v>677</v>
      </c>
      <c r="B118" s="444" t="s">
        <v>348</v>
      </c>
      <c r="C118" s="444"/>
      <c r="D118" s="444"/>
      <c r="E118" s="444"/>
      <c r="F118" s="445"/>
      <c r="G118" s="25" t="s">
        <v>678</v>
      </c>
      <c r="H118" s="82" t="s">
        <v>353</v>
      </c>
      <c r="I118" s="25" t="s">
        <v>679</v>
      </c>
      <c r="J118" s="82" t="s">
        <v>903</v>
      </c>
      <c r="K118" s="25" t="s">
        <v>683</v>
      </c>
      <c r="L118" s="471" t="s">
        <v>903</v>
      </c>
      <c r="M118" s="471"/>
      <c r="N118" s="106" t="s">
        <v>633</v>
      </c>
      <c r="O118" s="471" t="s">
        <v>962</v>
      </c>
      <c r="P118" s="472"/>
      <c r="Q118"/>
    </row>
    <row r="119" spans="1:17" s="1" customFormat="1" ht="13.5" customHeight="1">
      <c r="A119" s="24" t="s">
        <v>680</v>
      </c>
      <c r="B119" s="416" t="s">
        <v>349</v>
      </c>
      <c r="C119" s="405"/>
      <c r="D119" s="405"/>
      <c r="E119" s="405"/>
      <c r="F119" s="405"/>
      <c r="G119" s="405"/>
      <c r="H119" s="405"/>
      <c r="I119" s="406"/>
      <c r="J119" s="86" t="s">
        <v>634</v>
      </c>
      <c r="K119" s="416" t="s">
        <v>354</v>
      </c>
      <c r="L119" s="405"/>
      <c r="M119" s="405"/>
      <c r="N119" s="405"/>
      <c r="O119" s="405"/>
      <c r="P119" s="406"/>
      <c r="Q119"/>
    </row>
    <row r="120" spans="1:16" ht="12.75">
      <c r="A120" s="467"/>
      <c r="B120" s="467"/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</row>
    <row r="121" spans="1:17" s="1" customFormat="1" ht="13.5" customHeight="1">
      <c r="A121" s="24" t="s">
        <v>677</v>
      </c>
      <c r="B121" s="444" t="s">
        <v>350</v>
      </c>
      <c r="C121" s="444"/>
      <c r="D121" s="444"/>
      <c r="E121" s="444"/>
      <c r="F121" s="445"/>
      <c r="G121" s="25" t="s">
        <v>678</v>
      </c>
      <c r="H121" s="82" t="s">
        <v>353</v>
      </c>
      <c r="I121" s="25" t="s">
        <v>679</v>
      </c>
      <c r="J121" s="82" t="s">
        <v>903</v>
      </c>
      <c r="K121" s="25" t="s">
        <v>683</v>
      </c>
      <c r="L121" s="471" t="s">
        <v>903</v>
      </c>
      <c r="M121" s="471"/>
      <c r="N121" s="106" t="s">
        <v>633</v>
      </c>
      <c r="O121" s="471" t="s">
        <v>962</v>
      </c>
      <c r="P121" s="472"/>
      <c r="Q121"/>
    </row>
    <row r="122" spans="1:17" s="1" customFormat="1" ht="13.5" customHeight="1">
      <c r="A122" s="24" t="s">
        <v>680</v>
      </c>
      <c r="B122" s="416" t="s">
        <v>349</v>
      </c>
      <c r="C122" s="405"/>
      <c r="D122" s="405"/>
      <c r="E122" s="405"/>
      <c r="F122" s="405"/>
      <c r="G122" s="405"/>
      <c r="H122" s="405"/>
      <c r="I122" s="406"/>
      <c r="J122" s="86" t="s">
        <v>634</v>
      </c>
      <c r="K122" s="416" t="s">
        <v>354</v>
      </c>
      <c r="L122" s="405"/>
      <c r="M122" s="405"/>
      <c r="N122" s="405"/>
      <c r="O122" s="405"/>
      <c r="P122" s="406"/>
      <c r="Q122"/>
    </row>
    <row r="123" spans="1:16" ht="12.75">
      <c r="A123" s="467"/>
      <c r="B123" s="467"/>
      <c r="C123" s="467"/>
      <c r="D123" s="467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</row>
    <row r="124" spans="1:17" s="1" customFormat="1" ht="13.5" customHeight="1">
      <c r="A124" s="24" t="s">
        <v>677</v>
      </c>
      <c r="B124" s="444" t="s">
        <v>351</v>
      </c>
      <c r="C124" s="444"/>
      <c r="D124" s="444"/>
      <c r="E124" s="444"/>
      <c r="F124" s="445"/>
      <c r="G124" s="25" t="s">
        <v>678</v>
      </c>
      <c r="H124" s="82" t="s">
        <v>353</v>
      </c>
      <c r="I124" s="25" t="s">
        <v>679</v>
      </c>
      <c r="J124" s="82" t="s">
        <v>903</v>
      </c>
      <c r="K124" s="25" t="s">
        <v>683</v>
      </c>
      <c r="L124" s="471" t="s">
        <v>903</v>
      </c>
      <c r="M124" s="471"/>
      <c r="N124" s="106" t="s">
        <v>633</v>
      </c>
      <c r="O124" s="471" t="s">
        <v>962</v>
      </c>
      <c r="P124" s="472"/>
      <c r="Q124"/>
    </row>
    <row r="125" spans="1:17" s="1" customFormat="1" ht="13.5" customHeight="1">
      <c r="A125" s="24" t="s">
        <v>680</v>
      </c>
      <c r="B125" s="416" t="s">
        <v>349</v>
      </c>
      <c r="C125" s="405"/>
      <c r="D125" s="405"/>
      <c r="E125" s="405"/>
      <c r="F125" s="405"/>
      <c r="G125" s="405"/>
      <c r="H125" s="405"/>
      <c r="I125" s="406"/>
      <c r="J125" s="86" t="s">
        <v>634</v>
      </c>
      <c r="K125" s="416" t="s">
        <v>354</v>
      </c>
      <c r="L125" s="405"/>
      <c r="M125" s="405"/>
      <c r="N125" s="405"/>
      <c r="O125" s="405"/>
      <c r="P125" s="406"/>
      <c r="Q125"/>
    </row>
    <row r="126" spans="1:16" ht="12.75">
      <c r="A126" s="467"/>
      <c r="B126" s="467"/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</row>
    <row r="127" spans="1:17" s="1" customFormat="1" ht="13.5" customHeight="1">
      <c r="A127" s="24" t="s">
        <v>677</v>
      </c>
      <c r="B127" s="444" t="s">
        <v>352</v>
      </c>
      <c r="C127" s="444"/>
      <c r="D127" s="444"/>
      <c r="E127" s="444"/>
      <c r="F127" s="445"/>
      <c r="G127" s="25" t="s">
        <v>678</v>
      </c>
      <c r="H127" s="82" t="s">
        <v>353</v>
      </c>
      <c r="I127" s="25" t="s">
        <v>679</v>
      </c>
      <c r="J127" s="82" t="s">
        <v>903</v>
      </c>
      <c r="K127" s="25" t="s">
        <v>683</v>
      </c>
      <c r="L127" s="471" t="s">
        <v>903</v>
      </c>
      <c r="M127" s="471"/>
      <c r="N127" s="106" t="s">
        <v>633</v>
      </c>
      <c r="O127" s="471" t="s">
        <v>962</v>
      </c>
      <c r="P127" s="472"/>
      <c r="Q127"/>
    </row>
    <row r="128" spans="1:17" s="1" customFormat="1" ht="13.5" customHeight="1">
      <c r="A128" s="24" t="s">
        <v>680</v>
      </c>
      <c r="B128" s="416" t="s">
        <v>349</v>
      </c>
      <c r="C128" s="405"/>
      <c r="D128" s="405"/>
      <c r="E128" s="405"/>
      <c r="F128" s="405"/>
      <c r="G128" s="405"/>
      <c r="H128" s="405"/>
      <c r="I128" s="406"/>
      <c r="J128" s="86" t="s">
        <v>634</v>
      </c>
      <c r="K128" s="416" t="s">
        <v>354</v>
      </c>
      <c r="L128" s="405"/>
      <c r="M128" s="405"/>
      <c r="N128" s="405"/>
      <c r="O128" s="405"/>
      <c r="P128" s="406"/>
      <c r="Q128"/>
    </row>
    <row r="129" spans="1:16" ht="12.75">
      <c r="A129" s="473"/>
      <c r="B129" s="473"/>
      <c r="C129" s="473"/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473"/>
      <c r="O129" s="473"/>
      <c r="P129" s="473"/>
    </row>
    <row r="130" spans="1:19" s="8" customFormat="1" ht="12.75">
      <c r="A130" s="401" t="s">
        <v>406</v>
      </c>
      <c r="B130" s="402"/>
      <c r="C130" s="402"/>
      <c r="D130" s="402"/>
      <c r="E130" s="403"/>
      <c r="F130" s="463"/>
      <c r="G130" s="464"/>
      <c r="H130" s="464"/>
      <c r="I130" s="464"/>
      <c r="J130" s="464"/>
      <c r="K130" s="464"/>
      <c r="L130" s="464"/>
      <c r="M130" s="464"/>
      <c r="N130" s="464"/>
      <c r="O130" s="464"/>
      <c r="P130" s="464"/>
      <c r="Q130"/>
      <c r="R130" s="22"/>
      <c r="S130" s="22"/>
    </row>
    <row r="131" spans="1:17" s="1" customFormat="1" ht="13.5" customHeight="1">
      <c r="A131" s="24" t="s">
        <v>677</v>
      </c>
      <c r="B131" s="444" t="s">
        <v>422</v>
      </c>
      <c r="C131" s="444"/>
      <c r="D131" s="444"/>
      <c r="E131" s="444"/>
      <c r="F131" s="445"/>
      <c r="G131" s="25" t="s">
        <v>678</v>
      </c>
      <c r="H131" s="82">
        <v>41061</v>
      </c>
      <c r="I131" s="25" t="s">
        <v>679</v>
      </c>
      <c r="J131" s="82" t="s">
        <v>903</v>
      </c>
      <c r="K131" s="25" t="s">
        <v>683</v>
      </c>
      <c r="L131" s="471" t="s">
        <v>903</v>
      </c>
      <c r="M131" s="471"/>
      <c r="N131" s="106" t="s">
        <v>633</v>
      </c>
      <c r="O131" s="471" t="s">
        <v>903</v>
      </c>
      <c r="P131" s="472"/>
      <c r="Q131"/>
    </row>
    <row r="132" spans="1:17" s="1" customFormat="1" ht="13.5" customHeight="1">
      <c r="A132" s="24" t="s">
        <v>680</v>
      </c>
      <c r="B132" s="416" t="s">
        <v>423</v>
      </c>
      <c r="C132" s="405"/>
      <c r="D132" s="405"/>
      <c r="E132" s="405"/>
      <c r="F132" s="405"/>
      <c r="G132" s="405"/>
      <c r="H132" s="405"/>
      <c r="I132" s="406"/>
      <c r="J132" s="86" t="s">
        <v>634</v>
      </c>
      <c r="K132" s="416" t="s">
        <v>130</v>
      </c>
      <c r="L132" s="405"/>
      <c r="M132" s="405"/>
      <c r="N132" s="405"/>
      <c r="O132" s="405"/>
      <c r="P132" s="406"/>
      <c r="Q132"/>
    </row>
    <row r="133" spans="1:16" ht="12.75">
      <c r="A133" s="467"/>
      <c r="B133" s="467"/>
      <c r="C133" s="467"/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</row>
    <row r="134" spans="1:17" s="1" customFormat="1" ht="13.5" customHeight="1">
      <c r="A134" s="24" t="s">
        <v>677</v>
      </c>
      <c r="B134" s="444" t="s">
        <v>424</v>
      </c>
      <c r="C134" s="444"/>
      <c r="D134" s="444"/>
      <c r="E134" s="444"/>
      <c r="F134" s="445"/>
      <c r="G134" s="25" t="s">
        <v>678</v>
      </c>
      <c r="H134" s="82">
        <v>41061</v>
      </c>
      <c r="I134" s="25" t="s">
        <v>679</v>
      </c>
      <c r="J134" s="82" t="s">
        <v>903</v>
      </c>
      <c r="K134" s="25" t="s">
        <v>683</v>
      </c>
      <c r="L134" s="471" t="s">
        <v>903</v>
      </c>
      <c r="M134" s="471"/>
      <c r="N134" s="106" t="s">
        <v>633</v>
      </c>
      <c r="O134" s="471" t="s">
        <v>909</v>
      </c>
      <c r="P134" s="472"/>
      <c r="Q134"/>
    </row>
    <row r="135" spans="1:17" s="1" customFormat="1" ht="13.5" customHeight="1">
      <c r="A135" s="24" t="s">
        <v>680</v>
      </c>
      <c r="B135" s="416" t="s">
        <v>425</v>
      </c>
      <c r="C135" s="405"/>
      <c r="D135" s="405"/>
      <c r="E135" s="405"/>
      <c r="F135" s="405"/>
      <c r="G135" s="405"/>
      <c r="H135" s="405"/>
      <c r="I135" s="406"/>
      <c r="J135" s="86" t="s">
        <v>634</v>
      </c>
      <c r="K135" s="416" t="s">
        <v>130</v>
      </c>
      <c r="L135" s="405"/>
      <c r="M135" s="405"/>
      <c r="N135" s="405"/>
      <c r="O135" s="405"/>
      <c r="P135" s="406"/>
      <c r="Q135"/>
    </row>
    <row r="136" spans="1:16" ht="12.75">
      <c r="A136" s="467"/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</row>
    <row r="137" spans="1:17" s="1" customFormat="1" ht="13.5" customHeight="1">
      <c r="A137" s="24" t="s">
        <v>677</v>
      </c>
      <c r="B137" s="444" t="s">
        <v>426</v>
      </c>
      <c r="C137" s="444"/>
      <c r="D137" s="444"/>
      <c r="E137" s="444"/>
      <c r="F137" s="445"/>
      <c r="G137" s="25" t="s">
        <v>678</v>
      </c>
      <c r="H137" s="82">
        <v>41122</v>
      </c>
      <c r="I137" s="25" t="s">
        <v>679</v>
      </c>
      <c r="J137" s="82">
        <v>41486</v>
      </c>
      <c r="K137" s="25" t="s">
        <v>683</v>
      </c>
      <c r="L137" s="471" t="s">
        <v>903</v>
      </c>
      <c r="M137" s="471"/>
      <c r="N137" s="106" t="s">
        <v>633</v>
      </c>
      <c r="O137" s="471" t="s">
        <v>909</v>
      </c>
      <c r="P137" s="472"/>
      <c r="Q137"/>
    </row>
    <row r="138" spans="1:17" s="1" customFormat="1" ht="13.5" customHeight="1">
      <c r="A138" s="24" t="s">
        <v>680</v>
      </c>
      <c r="B138" s="416" t="s">
        <v>427</v>
      </c>
      <c r="C138" s="405"/>
      <c r="D138" s="405"/>
      <c r="E138" s="405"/>
      <c r="F138" s="405"/>
      <c r="G138" s="405"/>
      <c r="H138" s="405"/>
      <c r="I138" s="406"/>
      <c r="J138" s="86" t="s">
        <v>634</v>
      </c>
      <c r="K138" s="416" t="s">
        <v>979</v>
      </c>
      <c r="L138" s="405"/>
      <c r="M138" s="405"/>
      <c r="N138" s="405"/>
      <c r="O138" s="405"/>
      <c r="P138" s="406"/>
      <c r="Q138"/>
    </row>
    <row r="139" spans="1:16" ht="12.75">
      <c r="A139" s="473"/>
      <c r="B139" s="473"/>
      <c r="C139" s="473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473"/>
      <c r="O139" s="473"/>
      <c r="P139" s="473"/>
    </row>
    <row r="140" spans="1:19" s="8" customFormat="1" ht="12.75">
      <c r="A140" s="401" t="s">
        <v>170</v>
      </c>
      <c r="B140" s="402"/>
      <c r="C140" s="402"/>
      <c r="D140" s="402"/>
      <c r="E140" s="403"/>
      <c r="F140" s="463"/>
      <c r="G140" s="464"/>
      <c r="H140" s="464"/>
      <c r="I140" s="464"/>
      <c r="J140" s="464"/>
      <c r="K140" s="464"/>
      <c r="L140" s="464"/>
      <c r="M140" s="464"/>
      <c r="N140" s="464"/>
      <c r="O140" s="464"/>
      <c r="P140" s="464"/>
      <c r="Q140"/>
      <c r="R140" s="22"/>
      <c r="S140" s="22"/>
    </row>
    <row r="141" spans="1:17" s="1" customFormat="1" ht="13.5" customHeight="1">
      <c r="A141" s="24" t="s">
        <v>677</v>
      </c>
      <c r="B141" s="444" t="s">
        <v>176</v>
      </c>
      <c r="C141" s="444"/>
      <c r="D141" s="444"/>
      <c r="E141" s="444"/>
      <c r="F141" s="445"/>
      <c r="G141" s="25" t="s">
        <v>678</v>
      </c>
      <c r="H141" s="82">
        <v>41239</v>
      </c>
      <c r="I141" s="25" t="s">
        <v>679</v>
      </c>
      <c r="J141" s="82" t="s">
        <v>903</v>
      </c>
      <c r="K141" s="25" t="s">
        <v>683</v>
      </c>
      <c r="L141" s="471" t="s">
        <v>903</v>
      </c>
      <c r="M141" s="471"/>
      <c r="N141" s="106" t="s">
        <v>633</v>
      </c>
      <c r="O141" s="471" t="s">
        <v>903</v>
      </c>
      <c r="P141" s="472"/>
      <c r="Q141"/>
    </row>
    <row r="142" spans="1:17" s="1" customFormat="1" ht="13.5" customHeight="1">
      <c r="A142" s="24" t="s">
        <v>680</v>
      </c>
      <c r="B142" s="416" t="s">
        <v>1082</v>
      </c>
      <c r="C142" s="405"/>
      <c r="D142" s="405"/>
      <c r="E142" s="405"/>
      <c r="F142" s="405"/>
      <c r="G142" s="405"/>
      <c r="H142" s="405"/>
      <c r="I142" s="406"/>
      <c r="J142" s="86" t="s">
        <v>634</v>
      </c>
      <c r="K142" s="416" t="s">
        <v>903</v>
      </c>
      <c r="L142" s="405"/>
      <c r="M142" s="405"/>
      <c r="N142" s="405"/>
      <c r="O142" s="405"/>
      <c r="P142" s="406"/>
      <c r="Q142"/>
    </row>
    <row r="143" spans="1:16" ht="12.75">
      <c r="A143" s="473"/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3"/>
      <c r="O143" s="473"/>
      <c r="P143" s="473"/>
    </row>
    <row r="144" spans="1:19" s="8" customFormat="1" ht="12.75">
      <c r="A144" s="401" t="s">
        <v>776</v>
      </c>
      <c r="B144" s="402"/>
      <c r="C144" s="402"/>
      <c r="D144" s="402"/>
      <c r="E144" s="403"/>
      <c r="F144" s="463"/>
      <c r="G144" s="464"/>
      <c r="H144" s="464"/>
      <c r="I144" s="464"/>
      <c r="J144" s="464"/>
      <c r="K144" s="464"/>
      <c r="L144" s="464"/>
      <c r="M144" s="464"/>
      <c r="N144" s="464"/>
      <c r="O144" s="464"/>
      <c r="P144" s="464"/>
      <c r="Q144"/>
      <c r="R144" s="22"/>
      <c r="S144" s="22"/>
    </row>
    <row r="145" spans="1:17" s="1" customFormat="1" ht="13.5" customHeight="1">
      <c r="A145" s="24" t="s">
        <v>677</v>
      </c>
      <c r="B145" s="444" t="s">
        <v>369</v>
      </c>
      <c r="C145" s="444"/>
      <c r="D145" s="444"/>
      <c r="E145" s="444"/>
      <c r="F145" s="445"/>
      <c r="G145" s="25" t="s">
        <v>678</v>
      </c>
      <c r="H145" s="82">
        <v>40756</v>
      </c>
      <c r="I145" s="25" t="s">
        <v>679</v>
      </c>
      <c r="J145" s="82">
        <v>41121</v>
      </c>
      <c r="K145" s="25" t="s">
        <v>683</v>
      </c>
      <c r="L145" s="471" t="s">
        <v>961</v>
      </c>
      <c r="M145" s="471"/>
      <c r="N145" s="106" t="s">
        <v>633</v>
      </c>
      <c r="O145" s="471" t="s">
        <v>909</v>
      </c>
      <c r="P145" s="472"/>
      <c r="Q145"/>
    </row>
    <row r="146" spans="1:17" s="1" customFormat="1" ht="13.5" customHeight="1">
      <c r="A146" s="24" t="s">
        <v>680</v>
      </c>
      <c r="B146" s="416" t="s">
        <v>370</v>
      </c>
      <c r="C146" s="405"/>
      <c r="D146" s="405"/>
      <c r="E146" s="405"/>
      <c r="F146" s="405"/>
      <c r="G146" s="405"/>
      <c r="H146" s="405"/>
      <c r="I146" s="406"/>
      <c r="J146" s="86" t="s">
        <v>634</v>
      </c>
      <c r="K146" s="416" t="s">
        <v>979</v>
      </c>
      <c r="L146" s="405"/>
      <c r="M146" s="405"/>
      <c r="N146" s="405"/>
      <c r="O146" s="405"/>
      <c r="P146" s="406"/>
      <c r="Q146"/>
    </row>
    <row r="147" spans="1:16" ht="12.75">
      <c r="A147" s="473"/>
      <c r="B147" s="473"/>
      <c r="C147" s="473"/>
      <c r="D147" s="473"/>
      <c r="E147" s="473"/>
      <c r="F147" s="473"/>
      <c r="G147" s="473"/>
      <c r="H147" s="473"/>
      <c r="I147" s="473"/>
      <c r="J147" s="473"/>
      <c r="K147" s="473"/>
      <c r="L147" s="473"/>
      <c r="M147" s="473"/>
      <c r="N147" s="473"/>
      <c r="O147" s="473"/>
      <c r="P147" s="473"/>
    </row>
    <row r="148" spans="1:19" s="8" customFormat="1" ht="12.75">
      <c r="A148" s="401" t="s">
        <v>178</v>
      </c>
      <c r="B148" s="402"/>
      <c r="C148" s="402"/>
      <c r="D148" s="402"/>
      <c r="E148" s="403"/>
      <c r="F148" s="463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/>
      <c r="R148" s="22"/>
      <c r="S148" s="22"/>
    </row>
    <row r="149" spans="1:17" s="1" customFormat="1" ht="13.5" customHeight="1">
      <c r="A149" s="24" t="s">
        <v>677</v>
      </c>
      <c r="B149" s="444" t="s">
        <v>183</v>
      </c>
      <c r="C149" s="444"/>
      <c r="D149" s="444"/>
      <c r="E149" s="444"/>
      <c r="F149" s="445"/>
      <c r="G149" s="25" t="s">
        <v>678</v>
      </c>
      <c r="H149" s="82">
        <v>41421</v>
      </c>
      <c r="I149" s="25" t="s">
        <v>679</v>
      </c>
      <c r="J149" s="82">
        <v>41572</v>
      </c>
      <c r="K149" s="25" t="s">
        <v>683</v>
      </c>
      <c r="L149" s="471" t="s">
        <v>1032</v>
      </c>
      <c r="M149" s="471"/>
      <c r="N149" s="106" t="s">
        <v>633</v>
      </c>
      <c r="O149" s="471" t="s">
        <v>909</v>
      </c>
      <c r="P149" s="472"/>
      <c r="Q149"/>
    </row>
    <row r="150" spans="1:17" s="1" customFormat="1" ht="13.5" customHeight="1">
      <c r="A150" s="24" t="s">
        <v>680</v>
      </c>
      <c r="B150" s="416" t="s">
        <v>184</v>
      </c>
      <c r="C150" s="405"/>
      <c r="D150" s="405"/>
      <c r="E150" s="405"/>
      <c r="F150" s="405"/>
      <c r="G150" s="405"/>
      <c r="H150" s="405"/>
      <c r="I150" s="406"/>
      <c r="J150" s="86" t="s">
        <v>634</v>
      </c>
      <c r="K150" s="416" t="s">
        <v>657</v>
      </c>
      <c r="L150" s="405"/>
      <c r="M150" s="405"/>
      <c r="N150" s="405"/>
      <c r="O150" s="405"/>
      <c r="P150" s="406"/>
      <c r="Q150"/>
    </row>
    <row r="151" spans="1:16" ht="12.75">
      <c r="A151" s="473"/>
      <c r="B151" s="473"/>
      <c r="C151" s="473"/>
      <c r="D151" s="473"/>
      <c r="E151" s="473"/>
      <c r="F151" s="473"/>
      <c r="G151" s="473"/>
      <c r="H151" s="473"/>
      <c r="I151" s="473"/>
      <c r="J151" s="473"/>
      <c r="K151" s="473"/>
      <c r="L151" s="473"/>
      <c r="M151" s="473"/>
      <c r="N151" s="473"/>
      <c r="O151" s="473"/>
      <c r="P151" s="473"/>
    </row>
    <row r="152" spans="1:19" s="8" customFormat="1" ht="12.75">
      <c r="A152" s="401" t="s">
        <v>777</v>
      </c>
      <c r="B152" s="402"/>
      <c r="C152" s="402"/>
      <c r="D152" s="402"/>
      <c r="E152" s="403"/>
      <c r="F152" s="463"/>
      <c r="G152" s="464"/>
      <c r="H152" s="464"/>
      <c r="I152" s="464"/>
      <c r="J152" s="464"/>
      <c r="K152" s="464"/>
      <c r="L152" s="464"/>
      <c r="M152" s="464"/>
      <c r="N152" s="464"/>
      <c r="O152" s="464"/>
      <c r="P152" s="464"/>
      <c r="Q152"/>
      <c r="R152" s="22"/>
      <c r="S152" s="22"/>
    </row>
    <row r="153" spans="1:17" s="1" customFormat="1" ht="13.5" customHeight="1">
      <c r="A153" s="24" t="s">
        <v>677</v>
      </c>
      <c r="B153" s="444" t="s">
        <v>202</v>
      </c>
      <c r="C153" s="444"/>
      <c r="D153" s="444"/>
      <c r="E153" s="444"/>
      <c r="F153" s="445"/>
      <c r="G153" s="25" t="s">
        <v>678</v>
      </c>
      <c r="H153" s="82">
        <v>41421</v>
      </c>
      <c r="I153" s="25" t="s">
        <v>679</v>
      </c>
      <c r="J153" s="82" t="s">
        <v>903</v>
      </c>
      <c r="K153" s="25" t="s">
        <v>683</v>
      </c>
      <c r="L153" s="471" t="s">
        <v>973</v>
      </c>
      <c r="M153" s="471"/>
      <c r="N153" s="106" t="s">
        <v>633</v>
      </c>
      <c r="O153" s="471" t="s">
        <v>962</v>
      </c>
      <c r="P153" s="472"/>
      <c r="Q153"/>
    </row>
    <row r="154" spans="1:17" s="1" customFormat="1" ht="13.5" customHeight="1">
      <c r="A154" s="24" t="s">
        <v>680</v>
      </c>
      <c r="B154" s="416" t="s">
        <v>203</v>
      </c>
      <c r="C154" s="405"/>
      <c r="D154" s="405"/>
      <c r="E154" s="405"/>
      <c r="F154" s="405"/>
      <c r="G154" s="405"/>
      <c r="H154" s="405"/>
      <c r="I154" s="406"/>
      <c r="J154" s="86" t="s">
        <v>634</v>
      </c>
      <c r="K154" s="416" t="s">
        <v>61</v>
      </c>
      <c r="L154" s="405"/>
      <c r="M154" s="405"/>
      <c r="N154" s="405"/>
      <c r="O154" s="405"/>
      <c r="P154" s="406"/>
      <c r="Q154"/>
    </row>
    <row r="155" spans="1:16" ht="12.75">
      <c r="A155" s="473"/>
      <c r="B155" s="473"/>
      <c r="C155" s="473"/>
      <c r="D155" s="473"/>
      <c r="E155" s="473"/>
      <c r="F155" s="473"/>
      <c r="G155" s="473"/>
      <c r="H155" s="473"/>
      <c r="I155" s="473"/>
      <c r="J155" s="473"/>
      <c r="K155" s="473"/>
      <c r="L155" s="473"/>
      <c r="M155" s="473"/>
      <c r="N155" s="473"/>
      <c r="O155" s="473"/>
      <c r="P155" s="473"/>
    </row>
    <row r="156" spans="1:19" s="8" customFormat="1" ht="12.75">
      <c r="A156" s="401" t="s">
        <v>204</v>
      </c>
      <c r="B156" s="402"/>
      <c r="C156" s="402"/>
      <c r="D156" s="402"/>
      <c r="E156" s="403"/>
      <c r="F156" s="463"/>
      <c r="G156" s="464"/>
      <c r="H156" s="464"/>
      <c r="I156" s="464"/>
      <c r="J156" s="464"/>
      <c r="K156" s="464"/>
      <c r="L156" s="464"/>
      <c r="M156" s="464"/>
      <c r="N156" s="464"/>
      <c r="O156" s="464"/>
      <c r="P156" s="464"/>
      <c r="Q156"/>
      <c r="R156" s="22"/>
      <c r="S156" s="22"/>
    </row>
    <row r="157" spans="1:17" s="1" customFormat="1" ht="13.5" customHeight="1">
      <c r="A157" s="24" t="s">
        <v>677</v>
      </c>
      <c r="B157" s="444" t="s">
        <v>208</v>
      </c>
      <c r="C157" s="444"/>
      <c r="D157" s="444"/>
      <c r="E157" s="444"/>
      <c r="F157" s="445"/>
      <c r="G157" s="25" t="s">
        <v>678</v>
      </c>
      <c r="H157" s="82">
        <v>41395</v>
      </c>
      <c r="I157" s="25" t="s">
        <v>679</v>
      </c>
      <c r="J157" s="82">
        <v>41486</v>
      </c>
      <c r="K157" s="25" t="s">
        <v>683</v>
      </c>
      <c r="L157" s="471" t="s">
        <v>903</v>
      </c>
      <c r="M157" s="471"/>
      <c r="N157" s="106" t="s">
        <v>633</v>
      </c>
      <c r="O157" s="471" t="s">
        <v>962</v>
      </c>
      <c r="P157" s="472"/>
      <c r="Q157"/>
    </row>
    <row r="158" spans="1:17" s="1" customFormat="1" ht="13.5" customHeight="1">
      <c r="A158" s="24" t="s">
        <v>680</v>
      </c>
      <c r="B158" s="416" t="s">
        <v>209</v>
      </c>
      <c r="C158" s="405"/>
      <c r="D158" s="405"/>
      <c r="E158" s="405"/>
      <c r="F158" s="405"/>
      <c r="G158" s="405"/>
      <c r="H158" s="405"/>
      <c r="I158" s="406"/>
      <c r="J158" s="86" t="s">
        <v>634</v>
      </c>
      <c r="K158" s="416" t="s">
        <v>130</v>
      </c>
      <c r="L158" s="405"/>
      <c r="M158" s="405"/>
      <c r="N158" s="405"/>
      <c r="O158" s="405"/>
      <c r="P158" s="406"/>
      <c r="Q158"/>
    </row>
    <row r="159" spans="1:16" ht="12.75">
      <c r="A159" s="467"/>
      <c r="B159" s="467"/>
      <c r="C159" s="467"/>
      <c r="D159" s="467"/>
      <c r="E159" s="467"/>
      <c r="F159" s="467"/>
      <c r="G159" s="467"/>
      <c r="H159" s="467"/>
      <c r="I159" s="467"/>
      <c r="J159" s="467"/>
      <c r="K159" s="467"/>
      <c r="L159" s="467"/>
      <c r="M159" s="467"/>
      <c r="N159" s="467"/>
      <c r="O159" s="467"/>
      <c r="P159" s="467"/>
    </row>
    <row r="160" spans="1:17" s="1" customFormat="1" ht="13.5" customHeight="1">
      <c r="A160" s="24" t="s">
        <v>677</v>
      </c>
      <c r="B160" s="444" t="s">
        <v>210</v>
      </c>
      <c r="C160" s="444"/>
      <c r="D160" s="444"/>
      <c r="E160" s="444"/>
      <c r="F160" s="445"/>
      <c r="G160" s="25" t="s">
        <v>678</v>
      </c>
      <c r="H160" s="82">
        <v>41395</v>
      </c>
      <c r="I160" s="25" t="s">
        <v>679</v>
      </c>
      <c r="J160" s="82">
        <v>41486</v>
      </c>
      <c r="K160" s="25" t="s">
        <v>683</v>
      </c>
      <c r="L160" s="471" t="s">
        <v>903</v>
      </c>
      <c r="M160" s="471"/>
      <c r="N160" s="106" t="s">
        <v>633</v>
      </c>
      <c r="O160" s="471" t="s">
        <v>962</v>
      </c>
      <c r="P160" s="472"/>
      <c r="Q160"/>
    </row>
    <row r="161" spans="1:17" s="1" customFormat="1" ht="13.5" customHeight="1">
      <c r="A161" s="24" t="s">
        <v>680</v>
      </c>
      <c r="B161" s="416" t="s">
        <v>209</v>
      </c>
      <c r="C161" s="405"/>
      <c r="D161" s="405"/>
      <c r="E161" s="405"/>
      <c r="F161" s="405"/>
      <c r="G161" s="405"/>
      <c r="H161" s="405"/>
      <c r="I161" s="406"/>
      <c r="J161" s="86" t="s">
        <v>634</v>
      </c>
      <c r="K161" s="416" t="s">
        <v>130</v>
      </c>
      <c r="L161" s="405"/>
      <c r="M161" s="405"/>
      <c r="N161" s="405"/>
      <c r="O161" s="405"/>
      <c r="P161" s="406"/>
      <c r="Q161"/>
    </row>
    <row r="162" spans="1:16" ht="12.75">
      <c r="A162" s="473"/>
      <c r="B162" s="473"/>
      <c r="C162" s="473"/>
      <c r="D162" s="473"/>
      <c r="E162" s="473"/>
      <c r="F162" s="473"/>
      <c r="G162" s="473"/>
      <c r="H162" s="473"/>
      <c r="I162" s="473"/>
      <c r="J162" s="473"/>
      <c r="K162" s="473"/>
      <c r="L162" s="473"/>
      <c r="M162" s="473"/>
      <c r="N162" s="473"/>
      <c r="O162" s="473"/>
      <c r="P162" s="473"/>
    </row>
    <row r="163" spans="1:19" s="8" customFormat="1" ht="12.75">
      <c r="A163" s="401" t="s">
        <v>215</v>
      </c>
      <c r="B163" s="402"/>
      <c r="C163" s="402"/>
      <c r="D163" s="402"/>
      <c r="E163" s="403"/>
      <c r="F163" s="463"/>
      <c r="G163" s="464"/>
      <c r="H163" s="464"/>
      <c r="I163" s="464"/>
      <c r="J163" s="464"/>
      <c r="K163" s="464"/>
      <c r="L163" s="464"/>
      <c r="M163" s="464"/>
      <c r="N163" s="464"/>
      <c r="O163" s="464"/>
      <c r="P163" s="464"/>
      <c r="Q163"/>
      <c r="R163" s="22"/>
      <c r="S163" s="22"/>
    </row>
    <row r="164" spans="1:17" s="1" customFormat="1" ht="13.5" customHeight="1">
      <c r="A164" s="24" t="s">
        <v>677</v>
      </c>
      <c r="B164" s="444" t="s">
        <v>222</v>
      </c>
      <c r="C164" s="444"/>
      <c r="D164" s="444"/>
      <c r="E164" s="444"/>
      <c r="F164" s="445"/>
      <c r="G164" s="25" t="s">
        <v>678</v>
      </c>
      <c r="H164" s="82">
        <v>41421</v>
      </c>
      <c r="I164" s="25" t="s">
        <v>679</v>
      </c>
      <c r="J164" s="82">
        <v>41540</v>
      </c>
      <c r="K164" s="25" t="s">
        <v>683</v>
      </c>
      <c r="L164" s="471" t="s">
        <v>1032</v>
      </c>
      <c r="M164" s="471"/>
      <c r="N164" s="106" t="s">
        <v>633</v>
      </c>
      <c r="O164" s="471" t="s">
        <v>909</v>
      </c>
      <c r="P164" s="472"/>
      <c r="Q164"/>
    </row>
    <row r="165" spans="1:17" s="1" customFormat="1" ht="13.5" customHeight="1">
      <c r="A165" s="24" t="s">
        <v>680</v>
      </c>
      <c r="B165" s="416" t="s">
        <v>223</v>
      </c>
      <c r="C165" s="405"/>
      <c r="D165" s="405"/>
      <c r="E165" s="405"/>
      <c r="F165" s="405"/>
      <c r="G165" s="405"/>
      <c r="H165" s="405"/>
      <c r="I165" s="406"/>
      <c r="J165" s="86" t="s">
        <v>634</v>
      </c>
      <c r="K165" s="416" t="s">
        <v>657</v>
      </c>
      <c r="L165" s="405"/>
      <c r="M165" s="405"/>
      <c r="N165" s="405"/>
      <c r="O165" s="405"/>
      <c r="P165" s="406"/>
      <c r="Q165"/>
    </row>
    <row r="166" spans="1:16" ht="12.75">
      <c r="A166" s="467"/>
      <c r="B166" s="467"/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</row>
    <row r="167" spans="1:17" s="1" customFormat="1" ht="13.5" customHeight="1">
      <c r="A167" s="24" t="s">
        <v>677</v>
      </c>
      <c r="B167" s="444" t="s">
        <v>224</v>
      </c>
      <c r="C167" s="444"/>
      <c r="D167" s="444"/>
      <c r="E167" s="444"/>
      <c r="F167" s="445"/>
      <c r="G167" s="25" t="s">
        <v>678</v>
      </c>
      <c r="H167" s="82">
        <v>41421</v>
      </c>
      <c r="I167" s="25" t="s">
        <v>679</v>
      </c>
      <c r="J167" s="82">
        <v>41540</v>
      </c>
      <c r="K167" s="25" t="s">
        <v>683</v>
      </c>
      <c r="L167" s="471" t="s">
        <v>1032</v>
      </c>
      <c r="M167" s="471"/>
      <c r="N167" s="106" t="s">
        <v>633</v>
      </c>
      <c r="O167" s="471" t="s">
        <v>909</v>
      </c>
      <c r="P167" s="472"/>
      <c r="Q167"/>
    </row>
    <row r="168" spans="1:17" s="1" customFormat="1" ht="13.5" customHeight="1">
      <c r="A168" s="24" t="s">
        <v>680</v>
      </c>
      <c r="B168" s="416" t="s">
        <v>223</v>
      </c>
      <c r="C168" s="405"/>
      <c r="D168" s="405"/>
      <c r="E168" s="405"/>
      <c r="F168" s="405"/>
      <c r="G168" s="405"/>
      <c r="H168" s="405"/>
      <c r="I168" s="406"/>
      <c r="J168" s="86" t="s">
        <v>634</v>
      </c>
      <c r="K168" s="416" t="s">
        <v>657</v>
      </c>
      <c r="L168" s="405"/>
      <c r="M168" s="405"/>
      <c r="N168" s="405"/>
      <c r="O168" s="405"/>
      <c r="P168" s="406"/>
      <c r="Q168"/>
    </row>
    <row r="169" spans="1:16" ht="12.75">
      <c r="A169" s="473"/>
      <c r="B169" s="473"/>
      <c r="C169" s="473"/>
      <c r="D169" s="473"/>
      <c r="E169" s="473"/>
      <c r="F169" s="473"/>
      <c r="G169" s="473"/>
      <c r="H169" s="473"/>
      <c r="I169" s="473"/>
      <c r="J169" s="473"/>
      <c r="K169" s="473"/>
      <c r="L169" s="473"/>
      <c r="M169" s="473"/>
      <c r="N169" s="473"/>
      <c r="O169" s="473"/>
      <c r="P169" s="473"/>
    </row>
    <row r="170" spans="1:19" s="8" customFormat="1" ht="12.75">
      <c r="A170" s="401" t="s">
        <v>225</v>
      </c>
      <c r="B170" s="402"/>
      <c r="C170" s="402"/>
      <c r="D170" s="402"/>
      <c r="E170" s="403"/>
      <c r="F170" s="463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/>
      <c r="R170" s="22"/>
      <c r="S170" s="22"/>
    </row>
    <row r="171" spans="1:17" s="1" customFormat="1" ht="13.5" customHeight="1">
      <c r="A171" s="24" t="s">
        <v>677</v>
      </c>
      <c r="B171" s="444" t="s">
        <v>255</v>
      </c>
      <c r="C171" s="444"/>
      <c r="D171" s="444"/>
      <c r="E171" s="444"/>
      <c r="F171" s="445"/>
      <c r="G171" s="25" t="s">
        <v>678</v>
      </c>
      <c r="H171" s="82">
        <v>40816</v>
      </c>
      <c r="I171" s="25" t="s">
        <v>679</v>
      </c>
      <c r="J171" s="82" t="s">
        <v>903</v>
      </c>
      <c r="K171" s="25" t="s">
        <v>683</v>
      </c>
      <c r="L171" s="471" t="s">
        <v>1032</v>
      </c>
      <c r="M171" s="471"/>
      <c r="N171" s="106" t="s">
        <v>633</v>
      </c>
      <c r="O171" s="471" t="s">
        <v>962</v>
      </c>
      <c r="P171" s="472"/>
      <c r="Q171"/>
    </row>
    <row r="172" spans="1:17" s="1" customFormat="1" ht="13.5" customHeight="1">
      <c r="A172" s="24" t="s">
        <v>680</v>
      </c>
      <c r="B172" s="416" t="s">
        <v>1028</v>
      </c>
      <c r="C172" s="405"/>
      <c r="D172" s="405"/>
      <c r="E172" s="405"/>
      <c r="F172" s="405"/>
      <c r="G172" s="405"/>
      <c r="H172" s="405"/>
      <c r="I172" s="406"/>
      <c r="J172" s="86" t="s">
        <v>634</v>
      </c>
      <c r="K172" s="416" t="s">
        <v>1033</v>
      </c>
      <c r="L172" s="405"/>
      <c r="M172" s="405"/>
      <c r="N172" s="405"/>
      <c r="O172" s="405"/>
      <c r="P172" s="406"/>
      <c r="Q172"/>
    </row>
    <row r="173" spans="1:16" ht="12.75">
      <c r="A173" s="467"/>
      <c r="B173" s="467"/>
      <c r="C173" s="467"/>
      <c r="D173" s="467"/>
      <c r="E173" s="467"/>
      <c r="F173" s="467"/>
      <c r="G173" s="467"/>
      <c r="H173" s="467"/>
      <c r="I173" s="467"/>
      <c r="J173" s="467"/>
      <c r="K173" s="467"/>
      <c r="L173" s="467"/>
      <c r="M173" s="467"/>
      <c r="N173" s="467"/>
      <c r="O173" s="467"/>
      <c r="P173" s="467"/>
    </row>
    <row r="174" spans="1:17" s="1" customFormat="1" ht="13.5" customHeight="1">
      <c r="A174" s="24" t="s">
        <v>677</v>
      </c>
      <c r="B174" s="444" t="s">
        <v>256</v>
      </c>
      <c r="C174" s="444"/>
      <c r="D174" s="444"/>
      <c r="E174" s="444"/>
      <c r="F174" s="445"/>
      <c r="G174" s="25" t="s">
        <v>678</v>
      </c>
      <c r="H174" s="82">
        <v>40522</v>
      </c>
      <c r="I174" s="25" t="s">
        <v>679</v>
      </c>
      <c r="J174" s="82" t="s">
        <v>903</v>
      </c>
      <c r="K174" s="25" t="s">
        <v>683</v>
      </c>
      <c r="L174" s="471" t="s">
        <v>1032</v>
      </c>
      <c r="M174" s="471"/>
      <c r="N174" s="106" t="s">
        <v>633</v>
      </c>
      <c r="O174" s="471" t="s">
        <v>962</v>
      </c>
      <c r="P174" s="472"/>
      <c r="Q174"/>
    </row>
    <row r="175" spans="1:17" s="1" customFormat="1" ht="13.5" customHeight="1">
      <c r="A175" s="24" t="s">
        <v>680</v>
      </c>
      <c r="B175" s="416" t="s">
        <v>1028</v>
      </c>
      <c r="C175" s="405"/>
      <c r="D175" s="405"/>
      <c r="E175" s="405"/>
      <c r="F175" s="405"/>
      <c r="G175" s="405"/>
      <c r="H175" s="405"/>
      <c r="I175" s="406"/>
      <c r="J175" s="86" t="s">
        <v>634</v>
      </c>
      <c r="K175" s="416" t="s">
        <v>1033</v>
      </c>
      <c r="L175" s="405"/>
      <c r="M175" s="405"/>
      <c r="N175" s="405"/>
      <c r="O175" s="405"/>
      <c r="P175" s="406"/>
      <c r="Q175"/>
    </row>
    <row r="176" spans="1:16" ht="12.75">
      <c r="A176" s="467"/>
      <c r="B176" s="467"/>
      <c r="C176" s="467"/>
      <c r="D176" s="467"/>
      <c r="E176" s="467"/>
      <c r="F176" s="467"/>
      <c r="G176" s="467"/>
      <c r="H176" s="467"/>
      <c r="I176" s="467"/>
      <c r="J176" s="467"/>
      <c r="K176" s="467"/>
      <c r="L176" s="467"/>
      <c r="M176" s="467"/>
      <c r="N176" s="467"/>
      <c r="O176" s="467"/>
      <c r="P176" s="467"/>
    </row>
    <row r="177" spans="1:17" s="1" customFormat="1" ht="13.5" customHeight="1">
      <c r="A177" s="24" t="s">
        <v>677</v>
      </c>
      <c r="B177" s="444" t="s">
        <v>257</v>
      </c>
      <c r="C177" s="444"/>
      <c r="D177" s="444"/>
      <c r="E177" s="444"/>
      <c r="F177" s="445"/>
      <c r="G177" s="25" t="s">
        <v>678</v>
      </c>
      <c r="H177" s="82">
        <v>40522</v>
      </c>
      <c r="I177" s="25" t="s">
        <v>679</v>
      </c>
      <c r="J177" s="82" t="s">
        <v>903</v>
      </c>
      <c r="K177" s="25" t="s">
        <v>683</v>
      </c>
      <c r="L177" s="471" t="s">
        <v>1032</v>
      </c>
      <c r="M177" s="471"/>
      <c r="N177" s="106" t="s">
        <v>633</v>
      </c>
      <c r="O177" s="471" t="s">
        <v>962</v>
      </c>
      <c r="P177" s="472"/>
      <c r="Q177"/>
    </row>
    <row r="178" spans="1:17" s="1" customFormat="1" ht="13.5" customHeight="1">
      <c r="A178" s="24" t="s">
        <v>680</v>
      </c>
      <c r="B178" s="416" t="s">
        <v>1028</v>
      </c>
      <c r="C178" s="405"/>
      <c r="D178" s="405"/>
      <c r="E178" s="405"/>
      <c r="F178" s="405"/>
      <c r="G178" s="405"/>
      <c r="H178" s="405"/>
      <c r="I178" s="406"/>
      <c r="J178" s="86" t="s">
        <v>634</v>
      </c>
      <c r="K178" s="416" t="s">
        <v>1033</v>
      </c>
      <c r="L178" s="405"/>
      <c r="M178" s="405"/>
      <c r="N178" s="405"/>
      <c r="O178" s="405"/>
      <c r="P178" s="406"/>
      <c r="Q178"/>
    </row>
    <row r="179" spans="1:16" ht="12.75">
      <c r="A179" s="467"/>
      <c r="B179" s="467"/>
      <c r="C179" s="467"/>
      <c r="D179" s="467"/>
      <c r="E179" s="467"/>
      <c r="F179" s="467"/>
      <c r="G179" s="467"/>
      <c r="H179" s="467"/>
      <c r="I179" s="467"/>
      <c r="J179" s="467"/>
      <c r="K179" s="467"/>
      <c r="L179" s="467"/>
      <c r="M179" s="467"/>
      <c r="N179" s="467"/>
      <c r="O179" s="467"/>
      <c r="P179" s="467"/>
    </row>
    <row r="180" spans="1:17" s="1" customFormat="1" ht="13.5" customHeight="1">
      <c r="A180" s="24" t="s">
        <v>677</v>
      </c>
      <c r="B180" s="444" t="s">
        <v>258</v>
      </c>
      <c r="C180" s="444"/>
      <c r="D180" s="444"/>
      <c r="E180" s="444"/>
      <c r="F180" s="445"/>
      <c r="G180" s="25" t="s">
        <v>678</v>
      </c>
      <c r="H180" s="82">
        <v>41368</v>
      </c>
      <c r="I180" s="25" t="s">
        <v>679</v>
      </c>
      <c r="J180" s="82" t="s">
        <v>903</v>
      </c>
      <c r="K180" s="25" t="s">
        <v>683</v>
      </c>
      <c r="L180" s="471" t="s">
        <v>1032</v>
      </c>
      <c r="M180" s="471"/>
      <c r="N180" s="106" t="s">
        <v>633</v>
      </c>
      <c r="O180" s="471" t="s">
        <v>903</v>
      </c>
      <c r="P180" s="472"/>
      <c r="Q180"/>
    </row>
    <row r="181" spans="1:17" s="1" customFormat="1" ht="13.5" customHeight="1">
      <c r="A181" s="24" t="s">
        <v>680</v>
      </c>
      <c r="B181" s="416" t="s">
        <v>1028</v>
      </c>
      <c r="C181" s="405"/>
      <c r="D181" s="405"/>
      <c r="E181" s="405"/>
      <c r="F181" s="405"/>
      <c r="G181" s="405"/>
      <c r="H181" s="405"/>
      <c r="I181" s="406"/>
      <c r="J181" s="86" t="s">
        <v>634</v>
      </c>
      <c r="K181" s="416" t="s">
        <v>1033</v>
      </c>
      <c r="L181" s="405"/>
      <c r="M181" s="405"/>
      <c r="N181" s="405"/>
      <c r="O181" s="405"/>
      <c r="P181" s="406"/>
      <c r="Q181"/>
    </row>
    <row r="182" spans="1:16" ht="12.75">
      <c r="A182" s="473"/>
      <c r="B182" s="473"/>
      <c r="C182" s="473"/>
      <c r="D182" s="473"/>
      <c r="E182" s="473"/>
      <c r="F182" s="473"/>
      <c r="G182" s="473"/>
      <c r="H182" s="473"/>
      <c r="I182" s="473"/>
      <c r="J182" s="473"/>
      <c r="K182" s="473"/>
      <c r="L182" s="473"/>
      <c r="M182" s="473"/>
      <c r="N182" s="473"/>
      <c r="O182" s="473"/>
      <c r="P182" s="473"/>
    </row>
    <row r="183" spans="1:17" s="1" customFormat="1" ht="13.5" customHeight="1">
      <c r="A183" s="24" t="s">
        <v>677</v>
      </c>
      <c r="B183" s="444" t="s">
        <v>1027</v>
      </c>
      <c r="C183" s="444"/>
      <c r="D183" s="444"/>
      <c r="E183" s="444"/>
      <c r="F183" s="445"/>
      <c r="G183" s="25" t="s">
        <v>678</v>
      </c>
      <c r="H183" s="82">
        <v>41368</v>
      </c>
      <c r="I183" s="25" t="s">
        <v>679</v>
      </c>
      <c r="J183" s="82" t="s">
        <v>903</v>
      </c>
      <c r="K183" s="25" t="s">
        <v>683</v>
      </c>
      <c r="L183" s="471" t="s">
        <v>1032</v>
      </c>
      <c r="M183" s="471"/>
      <c r="N183" s="106" t="s">
        <v>633</v>
      </c>
      <c r="O183" s="471" t="s">
        <v>962</v>
      </c>
      <c r="P183" s="472"/>
      <c r="Q183"/>
    </row>
    <row r="184" spans="1:17" s="1" customFormat="1" ht="13.5" customHeight="1">
      <c r="A184" s="24" t="s">
        <v>680</v>
      </c>
      <c r="B184" s="416" t="s">
        <v>1028</v>
      </c>
      <c r="C184" s="405"/>
      <c r="D184" s="405"/>
      <c r="E184" s="405"/>
      <c r="F184" s="405"/>
      <c r="G184" s="405"/>
      <c r="H184" s="405"/>
      <c r="I184" s="406"/>
      <c r="J184" s="86" t="s">
        <v>634</v>
      </c>
      <c r="K184" s="416" t="s">
        <v>1033</v>
      </c>
      <c r="L184" s="405"/>
      <c r="M184" s="405"/>
      <c r="N184" s="405"/>
      <c r="O184" s="405"/>
      <c r="P184" s="406"/>
      <c r="Q184"/>
    </row>
    <row r="185" spans="1:16" ht="12.75">
      <c r="A185" s="467"/>
      <c r="B185" s="467"/>
      <c r="C185" s="467"/>
      <c r="D185" s="467"/>
      <c r="E185" s="467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/>
    </row>
    <row r="186" spans="1:17" s="1" customFormat="1" ht="13.5" customHeight="1">
      <c r="A186" s="24" t="s">
        <v>677</v>
      </c>
      <c r="B186" s="444" t="s">
        <v>1029</v>
      </c>
      <c r="C186" s="444"/>
      <c r="D186" s="444"/>
      <c r="E186" s="444"/>
      <c r="F186" s="445"/>
      <c r="G186" s="25" t="s">
        <v>678</v>
      </c>
      <c r="H186" s="82">
        <v>41137</v>
      </c>
      <c r="I186" s="25" t="s">
        <v>679</v>
      </c>
      <c r="J186" s="82">
        <v>41501</v>
      </c>
      <c r="K186" s="25" t="s">
        <v>683</v>
      </c>
      <c r="L186" s="471" t="s">
        <v>1032</v>
      </c>
      <c r="M186" s="471"/>
      <c r="N186" s="106" t="s">
        <v>633</v>
      </c>
      <c r="O186" s="471" t="s">
        <v>962</v>
      </c>
      <c r="P186" s="472"/>
      <c r="Q186"/>
    </row>
    <row r="187" spans="1:17" s="1" customFormat="1" ht="13.5" customHeight="1">
      <c r="A187" s="24" t="s">
        <v>680</v>
      </c>
      <c r="B187" s="416" t="s">
        <v>1028</v>
      </c>
      <c r="C187" s="405"/>
      <c r="D187" s="405"/>
      <c r="E187" s="405"/>
      <c r="F187" s="405"/>
      <c r="G187" s="405"/>
      <c r="H187" s="405"/>
      <c r="I187" s="406"/>
      <c r="J187" s="86" t="s">
        <v>634</v>
      </c>
      <c r="K187" s="416" t="s">
        <v>1033</v>
      </c>
      <c r="L187" s="405"/>
      <c r="M187" s="405"/>
      <c r="N187" s="405"/>
      <c r="O187" s="405"/>
      <c r="P187" s="406"/>
      <c r="Q187"/>
    </row>
    <row r="188" spans="1:16" ht="12.75">
      <c r="A188" s="467"/>
      <c r="B188" s="467"/>
      <c r="C188" s="467"/>
      <c r="D188" s="467"/>
      <c r="E188" s="467"/>
      <c r="F188" s="467"/>
      <c r="G188" s="467"/>
      <c r="H188" s="467"/>
      <c r="I188" s="467"/>
      <c r="J188" s="467"/>
      <c r="K188" s="467"/>
      <c r="L188" s="467"/>
      <c r="M188" s="467"/>
      <c r="N188" s="467"/>
      <c r="O188" s="467"/>
      <c r="P188" s="467"/>
    </row>
    <row r="189" spans="1:17" s="1" customFormat="1" ht="13.5" customHeight="1">
      <c r="A189" s="24" t="s">
        <v>677</v>
      </c>
      <c r="B189" s="444" t="s">
        <v>1030</v>
      </c>
      <c r="C189" s="444"/>
      <c r="D189" s="444"/>
      <c r="E189" s="444"/>
      <c r="F189" s="445"/>
      <c r="G189" s="25" t="s">
        <v>678</v>
      </c>
      <c r="H189" s="82">
        <v>41015</v>
      </c>
      <c r="I189" s="25" t="s">
        <v>679</v>
      </c>
      <c r="J189" s="82" t="s">
        <v>903</v>
      </c>
      <c r="K189" s="25" t="s">
        <v>683</v>
      </c>
      <c r="L189" s="471" t="s">
        <v>1032</v>
      </c>
      <c r="M189" s="471"/>
      <c r="N189" s="106" t="s">
        <v>633</v>
      </c>
      <c r="O189" s="471" t="s">
        <v>962</v>
      </c>
      <c r="P189" s="472"/>
      <c r="Q189"/>
    </row>
    <row r="190" spans="1:17" s="1" customFormat="1" ht="13.5" customHeight="1">
      <c r="A190" s="24" t="s">
        <v>680</v>
      </c>
      <c r="B190" s="416" t="s">
        <v>1028</v>
      </c>
      <c r="C190" s="405"/>
      <c r="D190" s="405"/>
      <c r="E190" s="405"/>
      <c r="F190" s="405"/>
      <c r="G190" s="405"/>
      <c r="H190" s="405"/>
      <c r="I190" s="406"/>
      <c r="J190" s="86" t="s">
        <v>634</v>
      </c>
      <c r="K190" s="416" t="s">
        <v>1033</v>
      </c>
      <c r="L190" s="405"/>
      <c r="M190" s="405"/>
      <c r="N190" s="405"/>
      <c r="O190" s="405"/>
      <c r="P190" s="406"/>
      <c r="Q190"/>
    </row>
    <row r="191" spans="1:16" ht="12.75">
      <c r="A191" s="467"/>
      <c r="B191" s="467"/>
      <c r="C191" s="467"/>
      <c r="D191" s="467"/>
      <c r="E191" s="467"/>
      <c r="F191" s="467"/>
      <c r="G191" s="467"/>
      <c r="H191" s="467"/>
      <c r="I191" s="467"/>
      <c r="J191" s="467"/>
      <c r="K191" s="467"/>
      <c r="L191" s="467"/>
      <c r="M191" s="467"/>
      <c r="N191" s="467"/>
      <c r="O191" s="467"/>
      <c r="P191" s="467"/>
    </row>
    <row r="192" spans="1:17" s="1" customFormat="1" ht="13.5" customHeight="1">
      <c r="A192" s="24" t="s">
        <v>677</v>
      </c>
      <c r="B192" s="444" t="s">
        <v>1031</v>
      </c>
      <c r="C192" s="444"/>
      <c r="D192" s="444"/>
      <c r="E192" s="444"/>
      <c r="F192" s="445"/>
      <c r="G192" s="25" t="s">
        <v>678</v>
      </c>
      <c r="H192" s="82">
        <v>40522</v>
      </c>
      <c r="I192" s="25" t="s">
        <v>679</v>
      </c>
      <c r="J192" s="82" t="s">
        <v>903</v>
      </c>
      <c r="K192" s="25" t="s">
        <v>683</v>
      </c>
      <c r="L192" s="471" t="s">
        <v>1032</v>
      </c>
      <c r="M192" s="471"/>
      <c r="N192" s="106" t="s">
        <v>633</v>
      </c>
      <c r="O192" s="471" t="s">
        <v>962</v>
      </c>
      <c r="P192" s="472"/>
      <c r="Q192"/>
    </row>
    <row r="193" spans="1:17" s="1" customFormat="1" ht="13.5" customHeight="1">
      <c r="A193" s="24" t="s">
        <v>680</v>
      </c>
      <c r="B193" s="416" t="s">
        <v>1028</v>
      </c>
      <c r="C193" s="405"/>
      <c r="D193" s="405"/>
      <c r="E193" s="405"/>
      <c r="F193" s="405"/>
      <c r="G193" s="405"/>
      <c r="H193" s="405"/>
      <c r="I193" s="406"/>
      <c r="J193" s="86" t="s">
        <v>634</v>
      </c>
      <c r="K193" s="416" t="s">
        <v>1033</v>
      </c>
      <c r="L193" s="405"/>
      <c r="M193" s="405"/>
      <c r="N193" s="405"/>
      <c r="O193" s="405"/>
      <c r="P193" s="406"/>
      <c r="Q193"/>
    </row>
    <row r="194" spans="1:16" ht="12.75">
      <c r="A194" s="473"/>
      <c r="B194" s="473"/>
      <c r="C194" s="473"/>
      <c r="D194" s="473"/>
      <c r="E194" s="473"/>
      <c r="F194" s="473"/>
      <c r="G194" s="473"/>
      <c r="H194" s="473"/>
      <c r="I194" s="473"/>
      <c r="J194" s="473"/>
      <c r="K194" s="473"/>
      <c r="L194" s="473"/>
      <c r="M194" s="473"/>
      <c r="N194" s="473"/>
      <c r="O194" s="473"/>
      <c r="P194" s="473"/>
    </row>
    <row r="195" spans="1:17" s="1" customFormat="1" ht="13.5" customHeight="1">
      <c r="A195" s="24" t="s">
        <v>677</v>
      </c>
      <c r="B195" s="444" t="s">
        <v>1034</v>
      </c>
      <c r="C195" s="444"/>
      <c r="D195" s="444"/>
      <c r="E195" s="444"/>
      <c r="F195" s="445"/>
      <c r="G195" s="25" t="s">
        <v>678</v>
      </c>
      <c r="H195" s="82">
        <v>40941</v>
      </c>
      <c r="I195" s="25" t="s">
        <v>679</v>
      </c>
      <c r="J195" s="82" t="s">
        <v>903</v>
      </c>
      <c r="K195" s="25" t="s">
        <v>683</v>
      </c>
      <c r="L195" s="471" t="s">
        <v>1032</v>
      </c>
      <c r="M195" s="471"/>
      <c r="N195" s="106" t="s">
        <v>633</v>
      </c>
      <c r="O195" s="471" t="s">
        <v>962</v>
      </c>
      <c r="P195" s="472"/>
      <c r="Q195"/>
    </row>
    <row r="196" spans="1:17" s="1" customFormat="1" ht="13.5" customHeight="1">
      <c r="A196" s="24" t="s">
        <v>680</v>
      </c>
      <c r="B196" s="416" t="s">
        <v>1028</v>
      </c>
      <c r="C196" s="405"/>
      <c r="D196" s="405"/>
      <c r="E196" s="405"/>
      <c r="F196" s="405"/>
      <c r="G196" s="405"/>
      <c r="H196" s="405"/>
      <c r="I196" s="406"/>
      <c r="J196" s="86" t="s">
        <v>634</v>
      </c>
      <c r="K196" s="416" t="s">
        <v>1033</v>
      </c>
      <c r="L196" s="405"/>
      <c r="M196" s="405"/>
      <c r="N196" s="405"/>
      <c r="O196" s="405"/>
      <c r="P196" s="406"/>
      <c r="Q196"/>
    </row>
    <row r="197" spans="1:19" s="8" customFormat="1" ht="12.75">
      <c r="A197" s="401" t="s">
        <v>605</v>
      </c>
      <c r="B197" s="402"/>
      <c r="C197" s="402"/>
      <c r="D197" s="402"/>
      <c r="E197" s="403"/>
      <c r="F197" s="463"/>
      <c r="G197" s="464"/>
      <c r="H197" s="464"/>
      <c r="I197" s="464"/>
      <c r="J197" s="464"/>
      <c r="K197" s="464"/>
      <c r="L197" s="464"/>
      <c r="M197" s="464"/>
      <c r="N197" s="464"/>
      <c r="O197" s="464"/>
      <c r="P197" s="464"/>
      <c r="Q197"/>
      <c r="R197" s="22"/>
      <c r="S197" s="22"/>
    </row>
    <row r="198" spans="1:17" s="1" customFormat="1" ht="13.5" customHeight="1">
      <c r="A198" s="24" t="s">
        <v>677</v>
      </c>
      <c r="B198" s="444" t="s">
        <v>1035</v>
      </c>
      <c r="C198" s="444"/>
      <c r="D198" s="444"/>
      <c r="E198" s="444"/>
      <c r="F198" s="445"/>
      <c r="G198" s="25" t="s">
        <v>678</v>
      </c>
      <c r="H198" s="82">
        <v>41129</v>
      </c>
      <c r="I198" s="25" t="s">
        <v>679</v>
      </c>
      <c r="J198" s="82">
        <v>41562</v>
      </c>
      <c r="K198" s="25" t="s">
        <v>683</v>
      </c>
      <c r="L198" s="471" t="s">
        <v>1032</v>
      </c>
      <c r="M198" s="471"/>
      <c r="N198" s="106" t="s">
        <v>633</v>
      </c>
      <c r="O198" s="471" t="s">
        <v>962</v>
      </c>
      <c r="P198" s="472"/>
      <c r="Q198"/>
    </row>
    <row r="199" spans="1:17" s="1" customFormat="1" ht="13.5" customHeight="1">
      <c r="A199" s="24" t="s">
        <v>680</v>
      </c>
      <c r="B199" s="416" t="s">
        <v>1028</v>
      </c>
      <c r="C199" s="405"/>
      <c r="D199" s="405"/>
      <c r="E199" s="405"/>
      <c r="F199" s="405"/>
      <c r="G199" s="405"/>
      <c r="H199" s="405"/>
      <c r="I199" s="406"/>
      <c r="J199" s="86" t="s">
        <v>634</v>
      </c>
      <c r="K199" s="416" t="s">
        <v>1033</v>
      </c>
      <c r="L199" s="405"/>
      <c r="M199" s="405"/>
      <c r="N199" s="405"/>
      <c r="O199" s="405"/>
      <c r="P199" s="406"/>
      <c r="Q199"/>
    </row>
    <row r="200" spans="1:16" ht="12.75">
      <c r="A200" s="467"/>
      <c r="B200" s="467"/>
      <c r="C200" s="467"/>
      <c r="D200" s="467"/>
      <c r="E200" s="467"/>
      <c r="F200" s="467"/>
      <c r="G200" s="467"/>
      <c r="H200" s="467"/>
      <c r="I200" s="467"/>
      <c r="J200" s="467"/>
      <c r="K200" s="467"/>
      <c r="L200" s="467"/>
      <c r="M200" s="467"/>
      <c r="N200" s="467"/>
      <c r="O200" s="467"/>
      <c r="P200" s="467"/>
    </row>
    <row r="201" spans="1:17" s="1" customFormat="1" ht="13.5" customHeight="1">
      <c r="A201" s="24" t="s">
        <v>677</v>
      </c>
      <c r="B201" s="444" t="s">
        <v>1036</v>
      </c>
      <c r="C201" s="444"/>
      <c r="D201" s="444"/>
      <c r="E201" s="444"/>
      <c r="F201" s="445"/>
      <c r="G201" s="25" t="s">
        <v>678</v>
      </c>
      <c r="H201" s="82">
        <v>41260</v>
      </c>
      <c r="I201" s="25" t="s">
        <v>679</v>
      </c>
      <c r="J201" s="82" t="s">
        <v>903</v>
      </c>
      <c r="K201" s="25" t="s">
        <v>683</v>
      </c>
      <c r="L201" s="471" t="s">
        <v>1032</v>
      </c>
      <c r="M201" s="471"/>
      <c r="N201" s="106" t="s">
        <v>633</v>
      </c>
      <c r="O201" s="471" t="s">
        <v>962</v>
      </c>
      <c r="P201" s="472"/>
      <c r="Q201"/>
    </row>
    <row r="202" spans="1:17" s="1" customFormat="1" ht="13.5" customHeight="1">
      <c r="A202" s="24" t="s">
        <v>680</v>
      </c>
      <c r="B202" s="416" t="s">
        <v>1028</v>
      </c>
      <c r="C202" s="405"/>
      <c r="D202" s="405"/>
      <c r="E202" s="405"/>
      <c r="F202" s="405"/>
      <c r="G202" s="405"/>
      <c r="H202" s="405"/>
      <c r="I202" s="406"/>
      <c r="J202" s="86" t="s">
        <v>634</v>
      </c>
      <c r="K202" s="416" t="s">
        <v>1033</v>
      </c>
      <c r="L202" s="405"/>
      <c r="M202" s="405"/>
      <c r="N202" s="405"/>
      <c r="O202" s="405"/>
      <c r="P202" s="406"/>
      <c r="Q202"/>
    </row>
    <row r="203" spans="1:16" ht="12.75">
      <c r="A203" s="467"/>
      <c r="B203" s="467"/>
      <c r="C203" s="467"/>
      <c r="D203" s="467"/>
      <c r="E203" s="467"/>
      <c r="F203" s="467"/>
      <c r="G203" s="467"/>
      <c r="H203" s="467"/>
      <c r="I203" s="467"/>
      <c r="J203" s="467"/>
      <c r="K203" s="467"/>
      <c r="L203" s="467"/>
      <c r="M203" s="467"/>
      <c r="N203" s="467"/>
      <c r="O203" s="467"/>
      <c r="P203" s="467"/>
    </row>
    <row r="204" spans="1:17" s="1" customFormat="1" ht="13.5" customHeight="1">
      <c r="A204" s="24" t="s">
        <v>677</v>
      </c>
      <c r="B204" s="444" t="s">
        <v>1037</v>
      </c>
      <c r="C204" s="444"/>
      <c r="D204" s="444"/>
      <c r="E204" s="444"/>
      <c r="F204" s="445"/>
      <c r="G204" s="25" t="s">
        <v>678</v>
      </c>
      <c r="H204" s="82">
        <v>41262</v>
      </c>
      <c r="I204" s="25" t="s">
        <v>679</v>
      </c>
      <c r="J204" s="82">
        <v>41502</v>
      </c>
      <c r="K204" s="25" t="s">
        <v>683</v>
      </c>
      <c r="L204" s="471" t="s">
        <v>1032</v>
      </c>
      <c r="M204" s="471"/>
      <c r="N204" s="106" t="s">
        <v>633</v>
      </c>
      <c r="O204" s="471" t="s">
        <v>962</v>
      </c>
      <c r="P204" s="472"/>
      <c r="Q204"/>
    </row>
    <row r="205" spans="1:17" s="1" customFormat="1" ht="13.5" customHeight="1">
      <c r="A205" s="24" t="s">
        <v>680</v>
      </c>
      <c r="B205" s="416" t="s">
        <v>1028</v>
      </c>
      <c r="C205" s="405"/>
      <c r="D205" s="405"/>
      <c r="E205" s="405"/>
      <c r="F205" s="405"/>
      <c r="G205" s="405"/>
      <c r="H205" s="405"/>
      <c r="I205" s="406"/>
      <c r="J205" s="86" t="s">
        <v>634</v>
      </c>
      <c r="K205" s="416" t="s">
        <v>1033</v>
      </c>
      <c r="L205" s="405"/>
      <c r="M205" s="405"/>
      <c r="N205" s="405"/>
      <c r="O205" s="405"/>
      <c r="P205" s="406"/>
      <c r="Q205"/>
    </row>
    <row r="206" spans="1:16" ht="12.75">
      <c r="A206" s="467"/>
      <c r="B206" s="467"/>
      <c r="C206" s="467"/>
      <c r="D206" s="467"/>
      <c r="E206" s="467"/>
      <c r="F206" s="467"/>
      <c r="G206" s="467"/>
      <c r="H206" s="467"/>
      <c r="I206" s="467"/>
      <c r="J206" s="467"/>
      <c r="K206" s="467"/>
      <c r="L206" s="467"/>
      <c r="M206" s="467"/>
      <c r="N206" s="467"/>
      <c r="O206" s="467"/>
      <c r="P206" s="467"/>
    </row>
    <row r="207" spans="1:17" s="1" customFormat="1" ht="13.5" customHeight="1">
      <c r="A207" s="24" t="s">
        <v>677</v>
      </c>
      <c r="B207" s="444" t="s">
        <v>895</v>
      </c>
      <c r="C207" s="444"/>
      <c r="D207" s="444"/>
      <c r="E207" s="444"/>
      <c r="F207" s="445"/>
      <c r="G207" s="25" t="s">
        <v>678</v>
      </c>
      <c r="H207" s="82">
        <v>41426</v>
      </c>
      <c r="I207" s="25" t="s">
        <v>679</v>
      </c>
      <c r="J207" s="82">
        <v>41547</v>
      </c>
      <c r="K207" s="25" t="s">
        <v>683</v>
      </c>
      <c r="L207" s="471" t="s">
        <v>1032</v>
      </c>
      <c r="M207" s="471"/>
      <c r="N207" s="106" t="s">
        <v>633</v>
      </c>
      <c r="O207" s="471" t="s">
        <v>898</v>
      </c>
      <c r="P207" s="472"/>
      <c r="Q207"/>
    </row>
    <row r="208" spans="1:17" s="1" customFormat="1" ht="13.5" customHeight="1">
      <c r="A208" s="24" t="s">
        <v>680</v>
      </c>
      <c r="B208" s="416" t="s">
        <v>896</v>
      </c>
      <c r="C208" s="405"/>
      <c r="D208" s="405"/>
      <c r="E208" s="405"/>
      <c r="F208" s="405"/>
      <c r="G208" s="405"/>
      <c r="H208" s="405"/>
      <c r="I208" s="406"/>
      <c r="J208" s="86" t="s">
        <v>634</v>
      </c>
      <c r="K208" s="416" t="s">
        <v>897</v>
      </c>
      <c r="L208" s="405"/>
      <c r="M208" s="405"/>
      <c r="N208" s="405"/>
      <c r="O208" s="405"/>
      <c r="P208" s="406"/>
      <c r="Q208"/>
    </row>
    <row r="209" spans="1:16" ht="12.75">
      <c r="A209" s="473"/>
      <c r="B209" s="473"/>
      <c r="C209" s="473"/>
      <c r="D209" s="473"/>
      <c r="E209" s="473"/>
      <c r="F209" s="473"/>
      <c r="G209" s="473"/>
      <c r="H209" s="473"/>
      <c r="I209" s="473"/>
      <c r="J209" s="473"/>
      <c r="K209" s="473"/>
      <c r="L209" s="473"/>
      <c r="M209" s="473"/>
      <c r="N209" s="473"/>
      <c r="O209" s="473"/>
      <c r="P209" s="473"/>
    </row>
    <row r="210" spans="1:19" s="8" customFormat="1" ht="12.75">
      <c r="A210" s="401" t="s">
        <v>780</v>
      </c>
      <c r="B210" s="402"/>
      <c r="C210" s="402"/>
      <c r="D210" s="402"/>
      <c r="E210" s="403"/>
      <c r="F210" s="463"/>
      <c r="G210" s="464"/>
      <c r="H210" s="464"/>
      <c r="I210" s="464"/>
      <c r="J210" s="464"/>
      <c r="K210" s="464"/>
      <c r="L210" s="464"/>
      <c r="M210" s="464"/>
      <c r="N210" s="464"/>
      <c r="O210" s="464"/>
      <c r="P210" s="464"/>
      <c r="Q210"/>
      <c r="R210" s="22"/>
      <c r="S210" s="22"/>
    </row>
    <row r="211" spans="1:17" s="1" customFormat="1" ht="13.5" customHeight="1">
      <c r="A211" s="24" t="s">
        <v>677</v>
      </c>
      <c r="B211" s="444" t="s">
        <v>449</v>
      </c>
      <c r="C211" s="444"/>
      <c r="D211" s="444"/>
      <c r="E211" s="444"/>
      <c r="F211" s="445"/>
      <c r="G211" s="25" t="s">
        <v>678</v>
      </c>
      <c r="H211" s="82">
        <v>40756</v>
      </c>
      <c r="I211" s="25" t="s">
        <v>679</v>
      </c>
      <c r="J211" s="82">
        <v>41456</v>
      </c>
      <c r="K211" s="25" t="s">
        <v>683</v>
      </c>
      <c r="L211" s="471" t="s">
        <v>961</v>
      </c>
      <c r="M211" s="471"/>
      <c r="N211" s="106" t="s">
        <v>633</v>
      </c>
      <c r="O211" s="471" t="s">
        <v>909</v>
      </c>
      <c r="P211" s="472"/>
      <c r="Q211"/>
    </row>
    <row r="212" spans="1:17" s="1" customFormat="1" ht="13.5" customHeight="1">
      <c r="A212" s="24" t="s">
        <v>680</v>
      </c>
      <c r="B212" s="416" t="s">
        <v>450</v>
      </c>
      <c r="C212" s="405"/>
      <c r="D212" s="405"/>
      <c r="E212" s="405"/>
      <c r="F212" s="405"/>
      <c r="G212" s="405"/>
      <c r="H212" s="405"/>
      <c r="I212" s="406"/>
      <c r="J212" s="86" t="s">
        <v>634</v>
      </c>
      <c r="K212" s="416" t="s">
        <v>979</v>
      </c>
      <c r="L212" s="405"/>
      <c r="M212" s="405"/>
      <c r="N212" s="405"/>
      <c r="O212" s="405"/>
      <c r="P212" s="406"/>
      <c r="Q212"/>
    </row>
    <row r="213" spans="1:16" ht="12.75">
      <c r="A213" s="473"/>
      <c r="B213" s="473"/>
      <c r="C213" s="473"/>
      <c r="D213" s="473"/>
      <c r="E213" s="473"/>
      <c r="F213" s="473"/>
      <c r="G213" s="473"/>
      <c r="H213" s="473"/>
      <c r="I213" s="473"/>
      <c r="J213" s="473"/>
      <c r="K213" s="473"/>
      <c r="L213" s="473"/>
      <c r="M213" s="473"/>
      <c r="N213" s="473"/>
      <c r="O213" s="473"/>
      <c r="P213" s="473"/>
    </row>
    <row r="214" spans="1:19" s="8" customFormat="1" ht="12.75">
      <c r="A214" s="401" t="s">
        <v>783</v>
      </c>
      <c r="B214" s="402"/>
      <c r="C214" s="402"/>
      <c r="D214" s="402"/>
      <c r="E214" s="403"/>
      <c r="F214" s="463"/>
      <c r="G214" s="464"/>
      <c r="H214" s="464"/>
      <c r="I214" s="464"/>
      <c r="J214" s="464"/>
      <c r="K214" s="464"/>
      <c r="L214" s="464"/>
      <c r="M214" s="464"/>
      <c r="N214" s="464"/>
      <c r="O214" s="464"/>
      <c r="P214" s="464"/>
      <c r="Q214"/>
      <c r="R214" s="22"/>
      <c r="S214" s="22"/>
    </row>
    <row r="215" spans="1:17" s="1" customFormat="1" ht="13.5" customHeight="1">
      <c r="A215" s="24" t="s">
        <v>677</v>
      </c>
      <c r="B215" s="444" t="s">
        <v>188</v>
      </c>
      <c r="C215" s="444"/>
      <c r="D215" s="444"/>
      <c r="E215" s="444"/>
      <c r="F215" s="445"/>
      <c r="G215" s="25" t="s">
        <v>678</v>
      </c>
      <c r="H215" s="82" t="s">
        <v>903</v>
      </c>
      <c r="I215" s="25" t="s">
        <v>679</v>
      </c>
      <c r="J215" s="82" t="s">
        <v>903</v>
      </c>
      <c r="K215" s="25" t="s">
        <v>683</v>
      </c>
      <c r="L215" s="471" t="s">
        <v>903</v>
      </c>
      <c r="M215" s="471"/>
      <c r="N215" s="106" t="s">
        <v>633</v>
      </c>
      <c r="O215" s="471" t="s">
        <v>903</v>
      </c>
      <c r="P215" s="472"/>
      <c r="Q215"/>
    </row>
    <row r="216" spans="1:17" s="1" customFormat="1" ht="13.5" customHeight="1">
      <c r="A216" s="24" t="s">
        <v>680</v>
      </c>
      <c r="B216" s="416" t="s">
        <v>189</v>
      </c>
      <c r="C216" s="405"/>
      <c r="D216" s="405"/>
      <c r="E216" s="405"/>
      <c r="F216" s="405"/>
      <c r="G216" s="405"/>
      <c r="H216" s="405"/>
      <c r="I216" s="406"/>
      <c r="J216" s="86" t="s">
        <v>634</v>
      </c>
      <c r="K216" s="416" t="s">
        <v>903</v>
      </c>
      <c r="L216" s="405"/>
      <c r="M216" s="405"/>
      <c r="N216" s="405"/>
      <c r="O216" s="405"/>
      <c r="P216" s="406"/>
      <c r="Q216"/>
    </row>
    <row r="217" spans="1:16" ht="12.75">
      <c r="A217" s="467"/>
      <c r="B217" s="467"/>
      <c r="C217" s="467"/>
      <c r="D217" s="467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  <c r="O217" s="467"/>
      <c r="P217" s="467"/>
    </row>
    <row r="218" spans="1:17" s="1" customFormat="1" ht="13.5" customHeight="1">
      <c r="A218" s="24" t="s">
        <v>677</v>
      </c>
      <c r="B218" s="444" t="s">
        <v>190</v>
      </c>
      <c r="C218" s="444"/>
      <c r="D218" s="444"/>
      <c r="E218" s="444"/>
      <c r="F218" s="445"/>
      <c r="G218" s="25" t="s">
        <v>678</v>
      </c>
      <c r="H218" s="82" t="s">
        <v>903</v>
      </c>
      <c r="I218" s="25" t="s">
        <v>679</v>
      </c>
      <c r="J218" s="82" t="s">
        <v>903</v>
      </c>
      <c r="K218" s="25" t="s">
        <v>683</v>
      </c>
      <c r="L218" s="471" t="s">
        <v>903</v>
      </c>
      <c r="M218" s="471"/>
      <c r="N218" s="106" t="s">
        <v>633</v>
      </c>
      <c r="O218" s="471" t="s">
        <v>903</v>
      </c>
      <c r="P218" s="472"/>
      <c r="Q218"/>
    </row>
    <row r="219" spans="1:17" s="1" customFormat="1" ht="13.5" customHeight="1">
      <c r="A219" s="24" t="s">
        <v>680</v>
      </c>
      <c r="B219" s="416" t="s">
        <v>191</v>
      </c>
      <c r="C219" s="405"/>
      <c r="D219" s="405"/>
      <c r="E219" s="405"/>
      <c r="F219" s="405"/>
      <c r="G219" s="405"/>
      <c r="H219" s="405"/>
      <c r="I219" s="406"/>
      <c r="J219" s="86" t="s">
        <v>634</v>
      </c>
      <c r="K219" s="416" t="s">
        <v>903</v>
      </c>
      <c r="L219" s="405"/>
      <c r="M219" s="405"/>
      <c r="N219" s="405"/>
      <c r="O219" s="405"/>
      <c r="P219" s="406"/>
      <c r="Q219"/>
    </row>
    <row r="220" spans="1:16" ht="12.75">
      <c r="A220" s="473"/>
      <c r="B220" s="473"/>
      <c r="C220" s="473"/>
      <c r="D220" s="473"/>
      <c r="E220" s="473"/>
      <c r="F220" s="473"/>
      <c r="G220" s="473"/>
      <c r="H220" s="473"/>
      <c r="I220" s="473"/>
      <c r="J220" s="473"/>
      <c r="K220" s="473"/>
      <c r="L220" s="473"/>
      <c r="M220" s="473"/>
      <c r="N220" s="473"/>
      <c r="O220" s="473"/>
      <c r="P220" s="473"/>
    </row>
    <row r="221" spans="1:19" s="8" customFormat="1" ht="12.75">
      <c r="A221" s="401" t="s">
        <v>785</v>
      </c>
      <c r="B221" s="402"/>
      <c r="C221" s="402"/>
      <c r="D221" s="402"/>
      <c r="E221" s="403"/>
      <c r="F221" s="463"/>
      <c r="G221" s="464"/>
      <c r="H221" s="464"/>
      <c r="I221" s="464"/>
      <c r="J221" s="464"/>
      <c r="K221" s="464"/>
      <c r="L221" s="464"/>
      <c r="M221" s="464"/>
      <c r="N221" s="464"/>
      <c r="O221" s="464"/>
      <c r="P221" s="464"/>
      <c r="Q221"/>
      <c r="R221" s="22"/>
      <c r="S221" s="22"/>
    </row>
    <row r="222" spans="1:17" s="1" customFormat="1" ht="13.5" customHeight="1">
      <c r="A222" s="24" t="s">
        <v>677</v>
      </c>
      <c r="B222" s="444" t="s">
        <v>1027</v>
      </c>
      <c r="C222" s="444"/>
      <c r="D222" s="444"/>
      <c r="E222" s="444"/>
      <c r="F222" s="445"/>
      <c r="G222" s="25" t="s">
        <v>678</v>
      </c>
      <c r="H222" s="82">
        <v>41421</v>
      </c>
      <c r="I222" s="25" t="s">
        <v>679</v>
      </c>
      <c r="J222" s="82">
        <v>42338</v>
      </c>
      <c r="K222" s="25" t="s">
        <v>683</v>
      </c>
      <c r="L222" s="471" t="s">
        <v>973</v>
      </c>
      <c r="M222" s="471"/>
      <c r="N222" s="106" t="s">
        <v>633</v>
      </c>
      <c r="O222" s="471" t="s">
        <v>962</v>
      </c>
      <c r="P222" s="472"/>
      <c r="Q222"/>
    </row>
    <row r="223" spans="1:17" s="1" customFormat="1" ht="13.5" customHeight="1">
      <c r="A223" s="24" t="s">
        <v>680</v>
      </c>
      <c r="B223" s="416" t="s">
        <v>296</v>
      </c>
      <c r="C223" s="405"/>
      <c r="D223" s="405"/>
      <c r="E223" s="405"/>
      <c r="F223" s="405"/>
      <c r="G223" s="405"/>
      <c r="H223" s="405"/>
      <c r="I223" s="406"/>
      <c r="J223" s="86" t="s">
        <v>634</v>
      </c>
      <c r="K223" s="416" t="s">
        <v>1033</v>
      </c>
      <c r="L223" s="405"/>
      <c r="M223" s="405"/>
      <c r="N223" s="405"/>
      <c r="O223" s="405"/>
      <c r="P223" s="406"/>
      <c r="Q223"/>
    </row>
    <row r="224" spans="1:16" ht="12.75">
      <c r="A224" s="467"/>
      <c r="B224" s="467"/>
      <c r="C224" s="467"/>
      <c r="D224" s="467"/>
      <c r="E224" s="467"/>
      <c r="F224" s="467"/>
      <c r="G224" s="467"/>
      <c r="H224" s="467"/>
      <c r="I224" s="467"/>
      <c r="J224" s="467"/>
      <c r="K224" s="467"/>
      <c r="L224" s="467"/>
      <c r="M224" s="467"/>
      <c r="N224" s="467"/>
      <c r="O224" s="467"/>
      <c r="P224" s="467"/>
    </row>
    <row r="225" spans="1:17" s="1" customFormat="1" ht="13.5" customHeight="1">
      <c r="A225" s="24" t="s">
        <v>677</v>
      </c>
      <c r="B225" s="444" t="s">
        <v>69</v>
      </c>
      <c r="C225" s="444"/>
      <c r="D225" s="444"/>
      <c r="E225" s="444"/>
      <c r="F225" s="445"/>
      <c r="G225" s="25" t="s">
        <v>678</v>
      </c>
      <c r="H225" s="82">
        <v>40603</v>
      </c>
      <c r="I225" s="25" t="s">
        <v>679</v>
      </c>
      <c r="J225" s="82">
        <v>41912</v>
      </c>
      <c r="K225" s="25" t="s">
        <v>683</v>
      </c>
      <c r="L225" s="471" t="s">
        <v>973</v>
      </c>
      <c r="M225" s="471"/>
      <c r="N225" s="106" t="s">
        <v>633</v>
      </c>
      <c r="O225" s="471" t="s">
        <v>962</v>
      </c>
      <c r="P225" s="472"/>
      <c r="Q225"/>
    </row>
    <row r="226" spans="1:17" s="1" customFormat="1" ht="13.5" customHeight="1">
      <c r="A226" s="24" t="s">
        <v>680</v>
      </c>
      <c r="B226" s="416" t="s">
        <v>297</v>
      </c>
      <c r="C226" s="405"/>
      <c r="D226" s="405"/>
      <c r="E226" s="405"/>
      <c r="F226" s="405"/>
      <c r="G226" s="405"/>
      <c r="H226" s="405"/>
      <c r="I226" s="406"/>
      <c r="J226" s="86" t="s">
        <v>634</v>
      </c>
      <c r="K226" s="416" t="s">
        <v>61</v>
      </c>
      <c r="L226" s="405"/>
      <c r="M226" s="405"/>
      <c r="N226" s="405"/>
      <c r="O226" s="405"/>
      <c r="P226" s="406"/>
      <c r="Q226"/>
    </row>
    <row r="227" spans="1:16" ht="12.75">
      <c r="A227" s="473"/>
      <c r="B227" s="473"/>
      <c r="C227" s="473"/>
      <c r="D227" s="473"/>
      <c r="E227" s="473"/>
      <c r="F227" s="473"/>
      <c r="G227" s="473"/>
      <c r="H227" s="473"/>
      <c r="I227" s="473"/>
      <c r="J227" s="473"/>
      <c r="K227" s="473"/>
      <c r="L227" s="473"/>
      <c r="M227" s="473"/>
      <c r="N227" s="473"/>
      <c r="O227" s="473"/>
      <c r="P227" s="473"/>
    </row>
    <row r="228" spans="1:19" s="8" customFormat="1" ht="12.75">
      <c r="A228" s="401" t="s">
        <v>75</v>
      </c>
      <c r="B228" s="402"/>
      <c r="C228" s="402"/>
      <c r="D228" s="402"/>
      <c r="E228" s="403"/>
      <c r="F228" s="463"/>
      <c r="G228" s="464"/>
      <c r="H228" s="464"/>
      <c r="I228" s="464"/>
      <c r="J228" s="464"/>
      <c r="K228" s="464"/>
      <c r="L228" s="464"/>
      <c r="M228" s="464"/>
      <c r="N228" s="464"/>
      <c r="O228" s="464"/>
      <c r="P228" s="464"/>
      <c r="Q228"/>
      <c r="R228" s="22"/>
      <c r="S228" s="22"/>
    </row>
    <row r="229" spans="1:17" s="1" customFormat="1" ht="13.5" customHeight="1">
      <c r="A229" s="24" t="s">
        <v>677</v>
      </c>
      <c r="B229" s="444" t="s">
        <v>118</v>
      </c>
      <c r="C229" s="444"/>
      <c r="D229" s="444"/>
      <c r="E229" s="444"/>
      <c r="F229" s="445"/>
      <c r="G229" s="25" t="s">
        <v>678</v>
      </c>
      <c r="H229" s="82">
        <v>41609</v>
      </c>
      <c r="I229" s="25" t="s">
        <v>679</v>
      </c>
      <c r="J229" s="82" t="s">
        <v>903</v>
      </c>
      <c r="K229" s="25" t="s">
        <v>683</v>
      </c>
      <c r="L229" s="471" t="s">
        <v>973</v>
      </c>
      <c r="M229" s="471"/>
      <c r="N229" s="106" t="s">
        <v>633</v>
      </c>
      <c r="O229" s="471" t="s">
        <v>962</v>
      </c>
      <c r="P229" s="472"/>
      <c r="Q229"/>
    </row>
    <row r="230" spans="1:17" s="1" customFormat="1" ht="13.5" customHeight="1">
      <c r="A230" s="24" t="s">
        <v>680</v>
      </c>
      <c r="B230" s="416" t="s">
        <v>119</v>
      </c>
      <c r="C230" s="405"/>
      <c r="D230" s="405"/>
      <c r="E230" s="405"/>
      <c r="F230" s="405"/>
      <c r="G230" s="405"/>
      <c r="H230" s="405"/>
      <c r="I230" s="406"/>
      <c r="J230" s="86" t="s">
        <v>634</v>
      </c>
      <c r="K230" s="416" t="s">
        <v>123</v>
      </c>
      <c r="L230" s="405"/>
      <c r="M230" s="405"/>
      <c r="N230" s="405"/>
      <c r="O230" s="405"/>
      <c r="P230" s="406"/>
      <c r="Q230"/>
    </row>
    <row r="231" spans="1:16" ht="12.75">
      <c r="A231" s="467"/>
      <c r="B231" s="467"/>
      <c r="C231" s="467"/>
      <c r="D231" s="467"/>
      <c r="E231" s="467"/>
      <c r="F231" s="467"/>
      <c r="G231" s="467"/>
      <c r="H231" s="467"/>
      <c r="I231" s="467"/>
      <c r="J231" s="467"/>
      <c r="K231" s="467"/>
      <c r="L231" s="467"/>
      <c r="M231" s="467"/>
      <c r="N231" s="467"/>
      <c r="O231" s="467"/>
      <c r="P231" s="467"/>
    </row>
    <row r="232" spans="1:17" s="1" customFormat="1" ht="13.5" customHeight="1">
      <c r="A232" s="24" t="s">
        <v>677</v>
      </c>
      <c r="B232" s="444" t="s">
        <v>120</v>
      </c>
      <c r="C232" s="444"/>
      <c r="D232" s="444"/>
      <c r="E232" s="444"/>
      <c r="F232" s="445"/>
      <c r="G232" s="25" t="s">
        <v>678</v>
      </c>
      <c r="H232" s="82">
        <v>40728</v>
      </c>
      <c r="I232" s="25" t="s">
        <v>679</v>
      </c>
      <c r="J232" s="82" t="s">
        <v>903</v>
      </c>
      <c r="K232" s="25" t="s">
        <v>683</v>
      </c>
      <c r="L232" s="471" t="s">
        <v>973</v>
      </c>
      <c r="M232" s="471"/>
      <c r="N232" s="106" t="s">
        <v>633</v>
      </c>
      <c r="O232" s="471" t="s">
        <v>962</v>
      </c>
      <c r="P232" s="472"/>
      <c r="Q232"/>
    </row>
    <row r="233" spans="1:17" s="1" customFormat="1" ht="13.5" customHeight="1">
      <c r="A233" s="24" t="s">
        <v>680</v>
      </c>
      <c r="B233" s="416" t="s">
        <v>119</v>
      </c>
      <c r="C233" s="405"/>
      <c r="D233" s="405"/>
      <c r="E233" s="405"/>
      <c r="F233" s="405"/>
      <c r="G233" s="405"/>
      <c r="H233" s="405"/>
      <c r="I233" s="406"/>
      <c r="J233" s="86" t="s">
        <v>634</v>
      </c>
      <c r="K233" s="416" t="s">
        <v>123</v>
      </c>
      <c r="L233" s="405"/>
      <c r="M233" s="405"/>
      <c r="N233" s="405"/>
      <c r="O233" s="405"/>
      <c r="P233" s="406"/>
      <c r="Q233"/>
    </row>
    <row r="234" spans="1:16" ht="12.75">
      <c r="A234" s="467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  <c r="N234" s="467"/>
      <c r="O234" s="467"/>
      <c r="P234" s="467"/>
    </row>
    <row r="235" spans="1:17" s="1" customFormat="1" ht="13.5" customHeight="1">
      <c r="A235" s="24" t="s">
        <v>677</v>
      </c>
      <c r="B235" s="444" t="s">
        <v>121</v>
      </c>
      <c r="C235" s="444"/>
      <c r="D235" s="444"/>
      <c r="E235" s="444"/>
      <c r="F235" s="445"/>
      <c r="G235" s="25" t="s">
        <v>678</v>
      </c>
      <c r="H235" s="82">
        <v>41337</v>
      </c>
      <c r="I235" s="25" t="s">
        <v>679</v>
      </c>
      <c r="J235" s="82" t="s">
        <v>903</v>
      </c>
      <c r="K235" s="25" t="s">
        <v>683</v>
      </c>
      <c r="L235" s="471" t="s">
        <v>973</v>
      </c>
      <c r="M235" s="471"/>
      <c r="N235" s="106" t="s">
        <v>633</v>
      </c>
      <c r="O235" s="471" t="s">
        <v>962</v>
      </c>
      <c r="P235" s="472"/>
      <c r="Q235"/>
    </row>
    <row r="236" spans="1:17" s="1" customFormat="1" ht="13.5" customHeight="1">
      <c r="A236" s="24" t="s">
        <v>680</v>
      </c>
      <c r="B236" s="416" t="s">
        <v>119</v>
      </c>
      <c r="C236" s="405"/>
      <c r="D236" s="405"/>
      <c r="E236" s="405"/>
      <c r="F236" s="405"/>
      <c r="G236" s="405"/>
      <c r="H236" s="405"/>
      <c r="I236" s="406"/>
      <c r="J236" s="86" t="s">
        <v>634</v>
      </c>
      <c r="K236" s="416" t="s">
        <v>123</v>
      </c>
      <c r="L236" s="405"/>
      <c r="M236" s="405"/>
      <c r="N236" s="405"/>
      <c r="O236" s="405"/>
      <c r="P236" s="406"/>
      <c r="Q236"/>
    </row>
    <row r="237" spans="1:16" ht="12.75">
      <c r="A237" s="467"/>
      <c r="B237" s="467"/>
      <c r="C237" s="467"/>
      <c r="D237" s="467"/>
      <c r="E237" s="467"/>
      <c r="F237" s="467"/>
      <c r="G237" s="467"/>
      <c r="H237" s="467"/>
      <c r="I237" s="467"/>
      <c r="J237" s="467"/>
      <c r="K237" s="467"/>
      <c r="L237" s="467"/>
      <c r="M237" s="467"/>
      <c r="N237" s="467"/>
      <c r="O237" s="467"/>
      <c r="P237" s="467"/>
    </row>
    <row r="238" spans="1:17" s="1" customFormat="1" ht="13.5" customHeight="1">
      <c r="A238" s="24" t="s">
        <v>677</v>
      </c>
      <c r="B238" s="444" t="s">
        <v>122</v>
      </c>
      <c r="C238" s="444"/>
      <c r="D238" s="444"/>
      <c r="E238" s="444"/>
      <c r="F238" s="445"/>
      <c r="G238" s="25" t="s">
        <v>678</v>
      </c>
      <c r="H238" s="82">
        <v>41167</v>
      </c>
      <c r="I238" s="25" t="s">
        <v>679</v>
      </c>
      <c r="J238" s="82" t="s">
        <v>903</v>
      </c>
      <c r="K238" s="25" t="s">
        <v>683</v>
      </c>
      <c r="L238" s="471" t="s">
        <v>973</v>
      </c>
      <c r="M238" s="471"/>
      <c r="N238" s="106" t="s">
        <v>633</v>
      </c>
      <c r="O238" s="471" t="s">
        <v>903</v>
      </c>
      <c r="P238" s="472"/>
      <c r="Q238"/>
    </row>
    <row r="239" spans="1:17" s="1" customFormat="1" ht="13.5" customHeight="1">
      <c r="A239" s="24" t="s">
        <v>680</v>
      </c>
      <c r="B239" s="416" t="s">
        <v>119</v>
      </c>
      <c r="C239" s="405"/>
      <c r="D239" s="405"/>
      <c r="E239" s="405"/>
      <c r="F239" s="405"/>
      <c r="G239" s="405"/>
      <c r="H239" s="405"/>
      <c r="I239" s="406"/>
      <c r="J239" s="86" t="s">
        <v>634</v>
      </c>
      <c r="K239" s="416" t="s">
        <v>123</v>
      </c>
      <c r="L239" s="405"/>
      <c r="M239" s="405"/>
      <c r="N239" s="405"/>
      <c r="O239" s="405"/>
      <c r="P239" s="406"/>
      <c r="Q239"/>
    </row>
    <row r="240" spans="1:16" ht="12.75">
      <c r="A240" s="473"/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  <c r="M240" s="473"/>
      <c r="N240" s="473"/>
      <c r="O240" s="473"/>
      <c r="P240" s="473"/>
    </row>
    <row r="241" spans="1:17" s="1" customFormat="1" ht="13.5" customHeight="1">
      <c r="A241" s="24" t="s">
        <v>677</v>
      </c>
      <c r="B241" s="444" t="s">
        <v>299</v>
      </c>
      <c r="C241" s="444"/>
      <c r="D241" s="444"/>
      <c r="E241" s="444"/>
      <c r="F241" s="445"/>
      <c r="G241" s="25" t="s">
        <v>678</v>
      </c>
      <c r="H241" s="82">
        <v>41343</v>
      </c>
      <c r="I241" s="25" t="s">
        <v>679</v>
      </c>
      <c r="J241" s="82">
        <v>41419</v>
      </c>
      <c r="K241" s="25" t="s">
        <v>683</v>
      </c>
      <c r="L241" s="471" t="s">
        <v>973</v>
      </c>
      <c r="M241" s="471"/>
      <c r="N241" s="106" t="s">
        <v>633</v>
      </c>
      <c r="O241" s="471" t="s">
        <v>962</v>
      </c>
      <c r="P241" s="472"/>
      <c r="Q241"/>
    </row>
    <row r="242" spans="1:17" s="1" customFormat="1" ht="13.5" customHeight="1">
      <c r="A242" s="24" t="s">
        <v>680</v>
      </c>
      <c r="B242" s="416" t="s">
        <v>903</v>
      </c>
      <c r="C242" s="405"/>
      <c r="D242" s="405"/>
      <c r="E242" s="405"/>
      <c r="F242" s="405"/>
      <c r="G242" s="405"/>
      <c r="H242" s="405"/>
      <c r="I242" s="406"/>
      <c r="J242" s="86" t="s">
        <v>634</v>
      </c>
      <c r="K242" s="416" t="s">
        <v>123</v>
      </c>
      <c r="L242" s="405"/>
      <c r="M242" s="405"/>
      <c r="N242" s="405"/>
      <c r="O242" s="405"/>
      <c r="P242" s="406"/>
      <c r="Q242"/>
    </row>
    <row r="243" spans="1:16" ht="12.75">
      <c r="A243" s="467"/>
      <c r="B243" s="467"/>
      <c r="C243" s="467"/>
      <c r="D243" s="467"/>
      <c r="E243" s="467"/>
      <c r="F243" s="467"/>
      <c r="G243" s="467"/>
      <c r="H243" s="467"/>
      <c r="I243" s="467"/>
      <c r="J243" s="467"/>
      <c r="K243" s="467"/>
      <c r="L243" s="467"/>
      <c r="M243" s="467"/>
      <c r="N243" s="467"/>
      <c r="O243" s="467"/>
      <c r="P243" s="467"/>
    </row>
    <row r="244" spans="1:17" s="1" customFormat="1" ht="13.5" customHeight="1">
      <c r="A244" s="24" t="s">
        <v>677</v>
      </c>
      <c r="B244" s="444" t="s">
        <v>300</v>
      </c>
      <c r="C244" s="444"/>
      <c r="D244" s="444"/>
      <c r="E244" s="444"/>
      <c r="F244" s="445"/>
      <c r="G244" s="25" t="s">
        <v>678</v>
      </c>
      <c r="H244" s="82">
        <v>40728</v>
      </c>
      <c r="I244" s="25" t="s">
        <v>679</v>
      </c>
      <c r="J244" s="82" t="s">
        <v>903</v>
      </c>
      <c r="K244" s="25" t="s">
        <v>683</v>
      </c>
      <c r="L244" s="471" t="s">
        <v>973</v>
      </c>
      <c r="M244" s="471"/>
      <c r="N244" s="106" t="s">
        <v>633</v>
      </c>
      <c r="O244" s="471" t="s">
        <v>962</v>
      </c>
      <c r="P244" s="472"/>
      <c r="Q244"/>
    </row>
    <row r="245" spans="1:17" s="1" customFormat="1" ht="13.5" customHeight="1">
      <c r="A245" s="24" t="s">
        <v>680</v>
      </c>
      <c r="B245" s="416" t="s">
        <v>903</v>
      </c>
      <c r="C245" s="405"/>
      <c r="D245" s="405"/>
      <c r="E245" s="405"/>
      <c r="F245" s="405"/>
      <c r="G245" s="405"/>
      <c r="H245" s="405"/>
      <c r="I245" s="406"/>
      <c r="J245" s="86" t="s">
        <v>634</v>
      </c>
      <c r="K245" s="416" t="s">
        <v>123</v>
      </c>
      <c r="L245" s="405"/>
      <c r="M245" s="405"/>
      <c r="N245" s="405"/>
      <c r="O245" s="405"/>
      <c r="P245" s="406"/>
      <c r="Q245"/>
    </row>
    <row r="246" spans="1:16" ht="12.75">
      <c r="A246" s="467"/>
      <c r="B246" s="467"/>
      <c r="C246" s="467"/>
      <c r="D246" s="467"/>
      <c r="E246" s="467"/>
      <c r="F246" s="467"/>
      <c r="G246" s="467"/>
      <c r="H246" s="467"/>
      <c r="I246" s="467"/>
      <c r="J246" s="467"/>
      <c r="K246" s="467"/>
      <c r="L246" s="467"/>
      <c r="M246" s="467"/>
      <c r="N246" s="467"/>
      <c r="O246" s="467"/>
      <c r="P246" s="467"/>
    </row>
    <row r="247" spans="1:17" s="1" customFormat="1" ht="13.5" customHeight="1">
      <c r="A247" s="24" t="s">
        <v>677</v>
      </c>
      <c r="B247" s="444" t="s">
        <v>301</v>
      </c>
      <c r="C247" s="444"/>
      <c r="D247" s="444"/>
      <c r="E247" s="444"/>
      <c r="F247" s="445"/>
      <c r="G247" s="25" t="s">
        <v>678</v>
      </c>
      <c r="H247" s="82">
        <v>40728</v>
      </c>
      <c r="I247" s="25" t="s">
        <v>679</v>
      </c>
      <c r="J247" s="82" t="s">
        <v>903</v>
      </c>
      <c r="K247" s="25" t="s">
        <v>683</v>
      </c>
      <c r="L247" s="471" t="s">
        <v>973</v>
      </c>
      <c r="M247" s="471"/>
      <c r="N247" s="106" t="s">
        <v>633</v>
      </c>
      <c r="O247" s="471" t="s">
        <v>962</v>
      </c>
      <c r="P247" s="472"/>
      <c r="Q247"/>
    </row>
    <row r="248" spans="1:17" s="1" customFormat="1" ht="13.5" customHeight="1">
      <c r="A248" s="24" t="s">
        <v>680</v>
      </c>
      <c r="B248" s="416" t="s">
        <v>903</v>
      </c>
      <c r="C248" s="405"/>
      <c r="D248" s="405"/>
      <c r="E248" s="405"/>
      <c r="F248" s="405"/>
      <c r="G248" s="405"/>
      <c r="H248" s="405"/>
      <c r="I248" s="406"/>
      <c r="J248" s="86" t="s">
        <v>634</v>
      </c>
      <c r="K248" s="416" t="s">
        <v>123</v>
      </c>
      <c r="L248" s="405"/>
      <c r="M248" s="405"/>
      <c r="N248" s="405"/>
      <c r="O248" s="405"/>
      <c r="P248" s="406"/>
      <c r="Q248"/>
    </row>
    <row r="249" spans="1:16" ht="12.75">
      <c r="A249" s="467"/>
      <c r="B249" s="467"/>
      <c r="C249" s="467"/>
      <c r="D249" s="467"/>
      <c r="E249" s="467"/>
      <c r="F249" s="467"/>
      <c r="G249" s="467"/>
      <c r="H249" s="467"/>
      <c r="I249" s="467"/>
      <c r="J249" s="467"/>
      <c r="K249" s="467"/>
      <c r="L249" s="467"/>
      <c r="M249" s="467"/>
      <c r="N249" s="467"/>
      <c r="O249" s="467"/>
      <c r="P249" s="467"/>
    </row>
    <row r="250" spans="1:17" s="1" customFormat="1" ht="13.5" customHeight="1">
      <c r="A250" s="24" t="s">
        <v>677</v>
      </c>
      <c r="B250" s="444" t="s">
        <v>302</v>
      </c>
      <c r="C250" s="444"/>
      <c r="D250" s="444"/>
      <c r="E250" s="444"/>
      <c r="F250" s="445"/>
      <c r="G250" s="25" t="s">
        <v>678</v>
      </c>
      <c r="H250" s="82">
        <v>40728</v>
      </c>
      <c r="I250" s="25" t="s">
        <v>679</v>
      </c>
      <c r="J250" s="82" t="s">
        <v>903</v>
      </c>
      <c r="K250" s="25" t="s">
        <v>683</v>
      </c>
      <c r="L250" s="471" t="s">
        <v>973</v>
      </c>
      <c r="M250" s="471"/>
      <c r="N250" s="106" t="s">
        <v>633</v>
      </c>
      <c r="O250" s="471" t="s">
        <v>962</v>
      </c>
      <c r="P250" s="472"/>
      <c r="Q250"/>
    </row>
    <row r="251" spans="1:17" s="1" customFormat="1" ht="13.5" customHeight="1">
      <c r="A251" s="24" t="s">
        <v>680</v>
      </c>
      <c r="B251" s="416" t="s">
        <v>903</v>
      </c>
      <c r="C251" s="405"/>
      <c r="D251" s="405"/>
      <c r="E251" s="405"/>
      <c r="F251" s="405"/>
      <c r="G251" s="405"/>
      <c r="H251" s="405"/>
      <c r="I251" s="406"/>
      <c r="J251" s="86" t="s">
        <v>634</v>
      </c>
      <c r="K251" s="416" t="s">
        <v>123</v>
      </c>
      <c r="L251" s="405"/>
      <c r="M251" s="405"/>
      <c r="N251" s="405"/>
      <c r="O251" s="405"/>
      <c r="P251" s="406"/>
      <c r="Q251"/>
    </row>
    <row r="252" spans="1:16" ht="12.75">
      <c r="A252" s="473"/>
      <c r="B252" s="473"/>
      <c r="C252" s="473"/>
      <c r="D252" s="473"/>
      <c r="E252" s="473"/>
      <c r="F252" s="473"/>
      <c r="G252" s="473"/>
      <c r="H252" s="473"/>
      <c r="I252" s="473"/>
      <c r="J252" s="473"/>
      <c r="K252" s="473"/>
      <c r="L252" s="473"/>
      <c r="M252" s="473"/>
      <c r="N252" s="473"/>
      <c r="O252" s="473"/>
      <c r="P252" s="473"/>
    </row>
    <row r="253" spans="1:17" s="1" customFormat="1" ht="13.5" customHeight="1">
      <c r="A253" s="24" t="s">
        <v>677</v>
      </c>
      <c r="B253" s="444" t="s">
        <v>303</v>
      </c>
      <c r="C253" s="444"/>
      <c r="D253" s="444"/>
      <c r="E253" s="444"/>
      <c r="F253" s="445"/>
      <c r="G253" s="25" t="s">
        <v>678</v>
      </c>
      <c r="H253" s="82">
        <v>41312</v>
      </c>
      <c r="I253" s="25" t="s">
        <v>679</v>
      </c>
      <c r="J253" s="82">
        <v>41229</v>
      </c>
      <c r="K253" s="25" t="s">
        <v>683</v>
      </c>
      <c r="L253" s="471" t="s">
        <v>973</v>
      </c>
      <c r="M253" s="471"/>
      <c r="N253" s="106" t="s">
        <v>633</v>
      </c>
      <c r="O253" s="471" t="s">
        <v>962</v>
      </c>
      <c r="P253" s="472"/>
      <c r="Q253"/>
    </row>
    <row r="254" spans="1:17" s="1" customFormat="1" ht="13.5" customHeight="1">
      <c r="A254" s="24" t="s">
        <v>680</v>
      </c>
      <c r="B254" s="416" t="s">
        <v>903</v>
      </c>
      <c r="C254" s="405"/>
      <c r="D254" s="405"/>
      <c r="E254" s="405"/>
      <c r="F254" s="405"/>
      <c r="G254" s="405"/>
      <c r="H254" s="405"/>
      <c r="I254" s="406"/>
      <c r="J254" s="86" t="s">
        <v>634</v>
      </c>
      <c r="K254" s="416" t="s">
        <v>123</v>
      </c>
      <c r="L254" s="405"/>
      <c r="M254" s="405"/>
      <c r="N254" s="405"/>
      <c r="O254" s="405"/>
      <c r="P254" s="406"/>
      <c r="Q254"/>
    </row>
    <row r="255" spans="1:16" ht="12.75">
      <c r="A255" s="467"/>
      <c r="B255" s="467"/>
      <c r="C255" s="467"/>
      <c r="D255" s="467"/>
      <c r="E255" s="467"/>
      <c r="F255" s="467"/>
      <c r="G255" s="467"/>
      <c r="H255" s="467"/>
      <c r="I255" s="467"/>
      <c r="J255" s="467"/>
      <c r="K255" s="467"/>
      <c r="L255" s="467"/>
      <c r="M255" s="467"/>
      <c r="N255" s="467"/>
      <c r="O255" s="467"/>
      <c r="P255" s="467"/>
    </row>
    <row r="256" spans="1:17" s="1" customFormat="1" ht="13.5" customHeight="1">
      <c r="A256" s="24" t="s">
        <v>677</v>
      </c>
      <c r="B256" s="444" t="s">
        <v>304</v>
      </c>
      <c r="C256" s="444"/>
      <c r="D256" s="444"/>
      <c r="E256" s="444"/>
      <c r="F256" s="445"/>
      <c r="G256" s="25" t="s">
        <v>678</v>
      </c>
      <c r="H256" s="82">
        <v>40728</v>
      </c>
      <c r="I256" s="25" t="s">
        <v>679</v>
      </c>
      <c r="J256" s="82" t="s">
        <v>903</v>
      </c>
      <c r="K256" s="25" t="s">
        <v>683</v>
      </c>
      <c r="L256" s="471" t="s">
        <v>973</v>
      </c>
      <c r="M256" s="471"/>
      <c r="N256" s="106" t="s">
        <v>633</v>
      </c>
      <c r="O256" s="471" t="s">
        <v>962</v>
      </c>
      <c r="P256" s="472"/>
      <c r="Q256"/>
    </row>
    <row r="257" spans="1:17" s="1" customFormat="1" ht="13.5" customHeight="1">
      <c r="A257" s="24" t="s">
        <v>680</v>
      </c>
      <c r="B257" s="416" t="s">
        <v>119</v>
      </c>
      <c r="C257" s="405"/>
      <c r="D257" s="405"/>
      <c r="E257" s="405"/>
      <c r="F257" s="405"/>
      <c r="G257" s="405"/>
      <c r="H257" s="405"/>
      <c r="I257" s="406"/>
      <c r="J257" s="86" t="s">
        <v>634</v>
      </c>
      <c r="K257" s="416" t="s">
        <v>307</v>
      </c>
      <c r="L257" s="405"/>
      <c r="M257" s="405"/>
      <c r="N257" s="405"/>
      <c r="O257" s="405"/>
      <c r="P257" s="406"/>
      <c r="Q257"/>
    </row>
    <row r="258" spans="1:16" ht="12.75">
      <c r="A258" s="467"/>
      <c r="B258" s="467"/>
      <c r="C258" s="467"/>
      <c r="D258" s="467"/>
      <c r="E258" s="467"/>
      <c r="F258" s="467"/>
      <c r="G258" s="467"/>
      <c r="H258" s="467"/>
      <c r="I258" s="467"/>
      <c r="J258" s="467"/>
      <c r="K258" s="467"/>
      <c r="L258" s="467"/>
      <c r="M258" s="467"/>
      <c r="N258" s="467"/>
      <c r="O258" s="467"/>
      <c r="P258" s="467"/>
    </row>
    <row r="259" spans="1:17" s="1" customFormat="1" ht="13.5" customHeight="1">
      <c r="A259" s="24" t="s">
        <v>677</v>
      </c>
      <c r="B259" s="444" t="s">
        <v>305</v>
      </c>
      <c r="C259" s="444"/>
      <c r="D259" s="444"/>
      <c r="E259" s="444"/>
      <c r="F259" s="445"/>
      <c r="G259" s="25" t="s">
        <v>678</v>
      </c>
      <c r="H259" s="82">
        <v>41316</v>
      </c>
      <c r="I259" s="25" t="s">
        <v>679</v>
      </c>
      <c r="J259" s="82" t="s">
        <v>903</v>
      </c>
      <c r="K259" s="25" t="s">
        <v>683</v>
      </c>
      <c r="L259" s="471" t="s">
        <v>973</v>
      </c>
      <c r="M259" s="471"/>
      <c r="N259" s="106" t="s">
        <v>633</v>
      </c>
      <c r="O259" s="471" t="s">
        <v>962</v>
      </c>
      <c r="P259" s="472"/>
      <c r="Q259"/>
    </row>
    <row r="260" spans="1:17" s="1" customFormat="1" ht="13.5" customHeight="1">
      <c r="A260" s="24" t="s">
        <v>680</v>
      </c>
      <c r="B260" s="416" t="s">
        <v>119</v>
      </c>
      <c r="C260" s="405"/>
      <c r="D260" s="405"/>
      <c r="E260" s="405"/>
      <c r="F260" s="405"/>
      <c r="G260" s="405"/>
      <c r="H260" s="405"/>
      <c r="I260" s="406"/>
      <c r="J260" s="86" t="s">
        <v>634</v>
      </c>
      <c r="K260" s="416" t="s">
        <v>123</v>
      </c>
      <c r="L260" s="405"/>
      <c r="M260" s="405"/>
      <c r="N260" s="405"/>
      <c r="O260" s="405"/>
      <c r="P260" s="406"/>
      <c r="Q260"/>
    </row>
    <row r="261" spans="1:19" s="8" customFormat="1" ht="12.75">
      <c r="A261" s="401" t="s">
        <v>606</v>
      </c>
      <c r="B261" s="402"/>
      <c r="C261" s="402"/>
      <c r="D261" s="402"/>
      <c r="E261" s="403"/>
      <c r="F261" s="463"/>
      <c r="G261" s="464"/>
      <c r="H261" s="464"/>
      <c r="I261" s="464"/>
      <c r="J261" s="464"/>
      <c r="K261" s="464"/>
      <c r="L261" s="464"/>
      <c r="M261" s="464"/>
      <c r="N261" s="464"/>
      <c r="O261" s="464"/>
      <c r="P261" s="464"/>
      <c r="Q261"/>
      <c r="R261" s="22"/>
      <c r="S261" s="22"/>
    </row>
    <row r="262" spans="1:17" s="1" customFormat="1" ht="13.5" customHeight="1">
      <c r="A262" s="24" t="s">
        <v>677</v>
      </c>
      <c r="B262" s="444" t="s">
        <v>306</v>
      </c>
      <c r="C262" s="444"/>
      <c r="D262" s="444"/>
      <c r="E262" s="444"/>
      <c r="F262" s="445"/>
      <c r="G262" s="25" t="s">
        <v>678</v>
      </c>
      <c r="H262" s="82">
        <v>41431</v>
      </c>
      <c r="I262" s="25" t="s">
        <v>679</v>
      </c>
      <c r="J262" s="82" t="s">
        <v>903</v>
      </c>
      <c r="K262" s="25" t="s">
        <v>683</v>
      </c>
      <c r="L262" s="471" t="s">
        <v>973</v>
      </c>
      <c r="M262" s="471"/>
      <c r="N262" s="106" t="s">
        <v>633</v>
      </c>
      <c r="O262" s="471" t="s">
        <v>962</v>
      </c>
      <c r="P262" s="472"/>
      <c r="Q262"/>
    </row>
    <row r="263" spans="1:17" s="1" customFormat="1" ht="13.5" customHeight="1">
      <c r="A263" s="24" t="s">
        <v>680</v>
      </c>
      <c r="B263" s="416" t="s">
        <v>119</v>
      </c>
      <c r="C263" s="405"/>
      <c r="D263" s="405"/>
      <c r="E263" s="405"/>
      <c r="F263" s="405"/>
      <c r="G263" s="405"/>
      <c r="H263" s="405"/>
      <c r="I263" s="406"/>
      <c r="J263" s="86" t="s">
        <v>634</v>
      </c>
      <c r="K263" s="416" t="s">
        <v>123</v>
      </c>
      <c r="L263" s="405"/>
      <c r="M263" s="405"/>
      <c r="N263" s="405"/>
      <c r="O263" s="405"/>
      <c r="P263" s="406"/>
      <c r="Q263"/>
    </row>
    <row r="264" spans="1:16" ht="12.75">
      <c r="A264" s="473"/>
      <c r="B264" s="473"/>
      <c r="C264" s="473"/>
      <c r="D264" s="473"/>
      <c r="E264" s="473"/>
      <c r="F264" s="473"/>
      <c r="G264" s="473"/>
      <c r="H264" s="473"/>
      <c r="I264" s="473"/>
      <c r="J264" s="473"/>
      <c r="K264" s="473"/>
      <c r="L264" s="473"/>
      <c r="M264" s="473"/>
      <c r="N264" s="473"/>
      <c r="O264" s="473"/>
      <c r="P264" s="473"/>
    </row>
    <row r="265" spans="1:17" s="1" customFormat="1" ht="13.5" customHeight="1">
      <c r="A265" s="24" t="s">
        <v>677</v>
      </c>
      <c r="B265" s="444" t="s">
        <v>308</v>
      </c>
      <c r="C265" s="444"/>
      <c r="D265" s="444"/>
      <c r="E265" s="444"/>
      <c r="F265" s="445"/>
      <c r="G265" s="25" t="s">
        <v>678</v>
      </c>
      <c r="H265" s="82">
        <v>41219</v>
      </c>
      <c r="I265" s="25" t="s">
        <v>679</v>
      </c>
      <c r="J265" s="82" t="s">
        <v>903</v>
      </c>
      <c r="K265" s="25" t="s">
        <v>683</v>
      </c>
      <c r="L265" s="471" t="s">
        <v>973</v>
      </c>
      <c r="M265" s="471"/>
      <c r="N265" s="106" t="s">
        <v>633</v>
      </c>
      <c r="O265" s="471" t="s">
        <v>962</v>
      </c>
      <c r="P265" s="472"/>
      <c r="Q265"/>
    </row>
    <row r="266" spans="1:17" s="1" customFormat="1" ht="13.5" customHeight="1">
      <c r="A266" s="24" t="s">
        <v>680</v>
      </c>
      <c r="B266" s="416" t="s">
        <v>119</v>
      </c>
      <c r="C266" s="405"/>
      <c r="D266" s="405"/>
      <c r="E266" s="405"/>
      <c r="F266" s="405"/>
      <c r="G266" s="405"/>
      <c r="H266" s="405"/>
      <c r="I266" s="406"/>
      <c r="J266" s="86" t="s">
        <v>634</v>
      </c>
      <c r="K266" s="416" t="s">
        <v>123</v>
      </c>
      <c r="L266" s="405"/>
      <c r="M266" s="405"/>
      <c r="N266" s="405"/>
      <c r="O266" s="405"/>
      <c r="P266" s="406"/>
      <c r="Q266"/>
    </row>
    <row r="267" spans="1:16" ht="12.75">
      <c r="A267" s="473"/>
      <c r="B267" s="473"/>
      <c r="C267" s="473"/>
      <c r="D267" s="473"/>
      <c r="E267" s="473"/>
      <c r="F267" s="473"/>
      <c r="G267" s="473"/>
      <c r="H267" s="473"/>
      <c r="I267" s="473"/>
      <c r="J267" s="473"/>
      <c r="K267" s="473"/>
      <c r="L267" s="473"/>
      <c r="M267" s="473"/>
      <c r="N267" s="473"/>
      <c r="O267" s="473"/>
      <c r="P267" s="473"/>
    </row>
    <row r="268" spans="1:19" s="8" customFormat="1" ht="12.75">
      <c r="A268" s="401" t="s">
        <v>779</v>
      </c>
      <c r="B268" s="402"/>
      <c r="C268" s="402"/>
      <c r="D268" s="402"/>
      <c r="E268" s="403"/>
      <c r="F268" s="463"/>
      <c r="G268" s="464"/>
      <c r="H268" s="464"/>
      <c r="I268" s="464"/>
      <c r="J268" s="464"/>
      <c r="K268" s="464"/>
      <c r="L268" s="464"/>
      <c r="M268" s="464"/>
      <c r="N268" s="464"/>
      <c r="O268" s="464"/>
      <c r="P268" s="464"/>
      <c r="Q268"/>
      <c r="R268" s="22"/>
      <c r="S268" s="22"/>
    </row>
    <row r="269" spans="1:17" s="1" customFormat="1" ht="13.5" customHeight="1">
      <c r="A269" s="24" t="s">
        <v>677</v>
      </c>
      <c r="B269" s="444" t="s">
        <v>309</v>
      </c>
      <c r="C269" s="444"/>
      <c r="D269" s="444"/>
      <c r="E269" s="444"/>
      <c r="F269" s="445"/>
      <c r="G269" s="25" t="s">
        <v>678</v>
      </c>
      <c r="H269" s="82">
        <v>41421</v>
      </c>
      <c r="I269" s="25" t="s">
        <v>679</v>
      </c>
      <c r="J269" s="82">
        <v>41542</v>
      </c>
      <c r="K269" s="25" t="s">
        <v>683</v>
      </c>
      <c r="L269" s="471" t="s">
        <v>1032</v>
      </c>
      <c r="M269" s="471"/>
      <c r="N269" s="106" t="s">
        <v>633</v>
      </c>
      <c r="O269" s="471" t="s">
        <v>909</v>
      </c>
      <c r="P269" s="472"/>
      <c r="Q269"/>
    </row>
    <row r="270" spans="1:17" s="1" customFormat="1" ht="13.5" customHeight="1">
      <c r="A270" s="24" t="s">
        <v>680</v>
      </c>
      <c r="B270" s="416" t="s">
        <v>310</v>
      </c>
      <c r="C270" s="405"/>
      <c r="D270" s="405"/>
      <c r="E270" s="405"/>
      <c r="F270" s="405"/>
      <c r="G270" s="405"/>
      <c r="H270" s="405"/>
      <c r="I270" s="406"/>
      <c r="J270" s="86" t="s">
        <v>634</v>
      </c>
      <c r="K270" s="416" t="s">
        <v>657</v>
      </c>
      <c r="L270" s="405"/>
      <c r="M270" s="405"/>
      <c r="N270" s="405"/>
      <c r="O270" s="405"/>
      <c r="P270" s="406"/>
      <c r="Q270"/>
    </row>
    <row r="271" spans="1:16" ht="12.75">
      <c r="A271" s="467"/>
      <c r="B271" s="467"/>
      <c r="C271" s="467"/>
      <c r="D271" s="467"/>
      <c r="E271" s="467"/>
      <c r="F271" s="467"/>
      <c r="G271" s="467"/>
      <c r="H271" s="467"/>
      <c r="I271" s="467"/>
      <c r="J271" s="467"/>
      <c r="K271" s="467"/>
      <c r="L271" s="467"/>
      <c r="M271" s="467"/>
      <c r="N271" s="467"/>
      <c r="O271" s="467"/>
      <c r="P271" s="467"/>
    </row>
    <row r="272" spans="1:17" s="1" customFormat="1" ht="13.5" customHeight="1">
      <c r="A272" s="24" t="s">
        <v>677</v>
      </c>
      <c r="B272" s="444" t="s">
        <v>311</v>
      </c>
      <c r="C272" s="444"/>
      <c r="D272" s="444"/>
      <c r="E272" s="444"/>
      <c r="F272" s="445"/>
      <c r="G272" s="25" t="s">
        <v>678</v>
      </c>
      <c r="H272" s="82">
        <v>41421</v>
      </c>
      <c r="I272" s="25" t="s">
        <v>679</v>
      </c>
      <c r="J272" s="82">
        <v>41542</v>
      </c>
      <c r="K272" s="25" t="s">
        <v>683</v>
      </c>
      <c r="L272" s="471" t="s">
        <v>1032</v>
      </c>
      <c r="M272" s="471"/>
      <c r="N272" s="106" t="s">
        <v>633</v>
      </c>
      <c r="O272" s="471" t="s">
        <v>909</v>
      </c>
      <c r="P272" s="472"/>
      <c r="Q272"/>
    </row>
    <row r="273" spans="1:17" s="1" customFormat="1" ht="13.5" customHeight="1">
      <c r="A273" s="24" t="s">
        <v>680</v>
      </c>
      <c r="B273" s="416" t="s">
        <v>312</v>
      </c>
      <c r="C273" s="405"/>
      <c r="D273" s="405"/>
      <c r="E273" s="405"/>
      <c r="F273" s="405"/>
      <c r="G273" s="405"/>
      <c r="H273" s="405"/>
      <c r="I273" s="406"/>
      <c r="J273" s="86" t="s">
        <v>634</v>
      </c>
      <c r="K273" s="416" t="s">
        <v>657</v>
      </c>
      <c r="L273" s="405"/>
      <c r="M273" s="405"/>
      <c r="N273" s="405"/>
      <c r="O273" s="405"/>
      <c r="P273" s="406"/>
      <c r="Q273"/>
    </row>
  </sheetData>
  <sheetProtection password="CEFE" sheet="1"/>
  <mergeCells count="546">
    <mergeCell ref="A9:P9"/>
    <mergeCell ref="B7:F7"/>
    <mergeCell ref="B8:I8"/>
    <mergeCell ref="O7:P7"/>
    <mergeCell ref="L7:M7"/>
    <mergeCell ref="K8:P8"/>
    <mergeCell ref="A1:P1"/>
    <mergeCell ref="F6:P6"/>
    <mergeCell ref="A4:P5"/>
    <mergeCell ref="A2:P2"/>
    <mergeCell ref="A3:D3"/>
    <mergeCell ref="O3:P3"/>
    <mergeCell ref="M3:N3"/>
    <mergeCell ref="E3:L3"/>
    <mergeCell ref="A6:E6"/>
    <mergeCell ref="B12:I12"/>
    <mergeCell ref="K12:P12"/>
    <mergeCell ref="L14:M14"/>
    <mergeCell ref="O14:P14"/>
    <mergeCell ref="A13:P13"/>
    <mergeCell ref="B14:F14"/>
    <mergeCell ref="A10:E10"/>
    <mergeCell ref="F10:P10"/>
    <mergeCell ref="B11:F11"/>
    <mergeCell ref="L11:M11"/>
    <mergeCell ref="O11:P11"/>
    <mergeCell ref="B15:I15"/>
    <mergeCell ref="A17:E17"/>
    <mergeCell ref="F17:P17"/>
    <mergeCell ref="B18:F18"/>
    <mergeCell ref="L18:M18"/>
    <mergeCell ref="O18:P18"/>
    <mergeCell ref="A16:P16"/>
    <mergeCell ref="K15:P15"/>
    <mergeCell ref="B22:I22"/>
    <mergeCell ref="K22:P22"/>
    <mergeCell ref="B19:I19"/>
    <mergeCell ref="K19:P19"/>
    <mergeCell ref="L21:M21"/>
    <mergeCell ref="O21:P21"/>
    <mergeCell ref="A20:P20"/>
    <mergeCell ref="B21:F21"/>
    <mergeCell ref="O25:P25"/>
    <mergeCell ref="L28:M28"/>
    <mergeCell ref="B26:I26"/>
    <mergeCell ref="K26:P26"/>
    <mergeCell ref="O28:P28"/>
    <mergeCell ref="F31:P31"/>
    <mergeCell ref="F24:P24"/>
    <mergeCell ref="B32:F32"/>
    <mergeCell ref="L32:M32"/>
    <mergeCell ref="O32:P32"/>
    <mergeCell ref="B28:F28"/>
    <mergeCell ref="B29:I29"/>
    <mergeCell ref="K29:P29"/>
    <mergeCell ref="A24:E24"/>
    <mergeCell ref="L25:M25"/>
    <mergeCell ref="A37:P37"/>
    <mergeCell ref="A38:E38"/>
    <mergeCell ref="F38:P38"/>
    <mergeCell ref="A23:P23"/>
    <mergeCell ref="B25:F25"/>
    <mergeCell ref="A27:P27"/>
    <mergeCell ref="B33:I33"/>
    <mergeCell ref="K33:P33"/>
    <mergeCell ref="A30:P30"/>
    <mergeCell ref="A31:E31"/>
    <mergeCell ref="B36:I36"/>
    <mergeCell ref="K36:P36"/>
    <mergeCell ref="A34:P34"/>
    <mergeCell ref="B35:F35"/>
    <mergeCell ref="L35:M35"/>
    <mergeCell ref="O35:P35"/>
    <mergeCell ref="B46:I46"/>
    <mergeCell ref="K46:P46"/>
    <mergeCell ref="O45:P45"/>
    <mergeCell ref="B39:F39"/>
    <mergeCell ref="L39:M39"/>
    <mergeCell ref="O39:P39"/>
    <mergeCell ref="B40:I40"/>
    <mergeCell ref="K40:P40"/>
    <mergeCell ref="A47:P47"/>
    <mergeCell ref="A41:P41"/>
    <mergeCell ref="B42:F42"/>
    <mergeCell ref="L42:M42"/>
    <mergeCell ref="O42:P42"/>
    <mergeCell ref="B43:I43"/>
    <mergeCell ref="K43:P43"/>
    <mergeCell ref="A44:P44"/>
    <mergeCell ref="B45:F45"/>
    <mergeCell ref="L45:M45"/>
    <mergeCell ref="B48:F48"/>
    <mergeCell ref="L48:M48"/>
    <mergeCell ref="A53:P53"/>
    <mergeCell ref="B49:I49"/>
    <mergeCell ref="K49:P49"/>
    <mergeCell ref="A50:P50"/>
    <mergeCell ref="O48:P48"/>
    <mergeCell ref="B51:F51"/>
    <mergeCell ref="L51:M51"/>
    <mergeCell ref="O51:P51"/>
    <mergeCell ref="L57:M57"/>
    <mergeCell ref="K58:P58"/>
    <mergeCell ref="A59:P59"/>
    <mergeCell ref="B54:F54"/>
    <mergeCell ref="L54:M54"/>
    <mergeCell ref="O54:P54"/>
    <mergeCell ref="O57:P57"/>
    <mergeCell ref="B58:I58"/>
    <mergeCell ref="K64:P64"/>
    <mergeCell ref="B52:I52"/>
    <mergeCell ref="K52:P52"/>
    <mergeCell ref="B60:F60"/>
    <mergeCell ref="L60:M60"/>
    <mergeCell ref="O60:P60"/>
    <mergeCell ref="B55:I55"/>
    <mergeCell ref="K55:P55"/>
    <mergeCell ref="A56:P56"/>
    <mergeCell ref="B57:F57"/>
    <mergeCell ref="B61:I61"/>
    <mergeCell ref="K61:P61"/>
    <mergeCell ref="A62:P62"/>
    <mergeCell ref="B71:I71"/>
    <mergeCell ref="K71:P71"/>
    <mergeCell ref="O70:P70"/>
    <mergeCell ref="B63:F63"/>
    <mergeCell ref="L63:M63"/>
    <mergeCell ref="O63:P63"/>
    <mergeCell ref="B64:I64"/>
    <mergeCell ref="A72:P72"/>
    <mergeCell ref="A65:P65"/>
    <mergeCell ref="B67:F67"/>
    <mergeCell ref="L67:M67"/>
    <mergeCell ref="O67:P67"/>
    <mergeCell ref="B68:I68"/>
    <mergeCell ref="K68:P68"/>
    <mergeCell ref="A69:P69"/>
    <mergeCell ref="B70:F70"/>
    <mergeCell ref="L70:M70"/>
    <mergeCell ref="B73:F73"/>
    <mergeCell ref="L73:M73"/>
    <mergeCell ref="A79:P79"/>
    <mergeCell ref="B74:I74"/>
    <mergeCell ref="K74:P74"/>
    <mergeCell ref="A75:P75"/>
    <mergeCell ref="A76:E76"/>
    <mergeCell ref="F76:P76"/>
    <mergeCell ref="O73:P73"/>
    <mergeCell ref="B77:F77"/>
    <mergeCell ref="B81:I81"/>
    <mergeCell ref="K81:P81"/>
    <mergeCell ref="B80:F80"/>
    <mergeCell ref="L80:M80"/>
    <mergeCell ref="O80:P80"/>
    <mergeCell ref="L77:M77"/>
    <mergeCell ref="O77:P77"/>
    <mergeCell ref="B78:I78"/>
    <mergeCell ref="K78:P78"/>
    <mergeCell ref="B84:F84"/>
    <mergeCell ref="L84:M84"/>
    <mergeCell ref="O84:P84"/>
    <mergeCell ref="B87:F87"/>
    <mergeCell ref="L87:M87"/>
    <mergeCell ref="O87:P87"/>
    <mergeCell ref="B85:I85"/>
    <mergeCell ref="K85:P85"/>
    <mergeCell ref="A86:P86"/>
    <mergeCell ref="B88:I88"/>
    <mergeCell ref="K88:P88"/>
    <mergeCell ref="A96:P96"/>
    <mergeCell ref="B97:F97"/>
    <mergeCell ref="L97:M97"/>
    <mergeCell ref="B94:F94"/>
    <mergeCell ref="L94:M94"/>
    <mergeCell ref="O94:P94"/>
    <mergeCell ref="B95:I95"/>
    <mergeCell ref="K95:P95"/>
    <mergeCell ref="A82:P82"/>
    <mergeCell ref="A83:E83"/>
    <mergeCell ref="F83:P83"/>
    <mergeCell ref="A93:P93"/>
    <mergeCell ref="A89:P89"/>
    <mergeCell ref="A90:E90"/>
    <mergeCell ref="F90:P90"/>
    <mergeCell ref="B91:F91"/>
    <mergeCell ref="L91:M91"/>
    <mergeCell ref="O91:P91"/>
    <mergeCell ref="B92:I92"/>
    <mergeCell ref="K92:P92"/>
    <mergeCell ref="O97:P97"/>
    <mergeCell ref="B101:F101"/>
    <mergeCell ref="L101:M101"/>
    <mergeCell ref="O101:P101"/>
    <mergeCell ref="B98:I98"/>
    <mergeCell ref="K98:P98"/>
    <mergeCell ref="B102:I102"/>
    <mergeCell ref="K102:P102"/>
    <mergeCell ref="A99:P99"/>
    <mergeCell ref="A100:E100"/>
    <mergeCell ref="F100:P100"/>
    <mergeCell ref="A103:P103"/>
    <mergeCell ref="A104:E104"/>
    <mergeCell ref="F104:P104"/>
    <mergeCell ref="K112:P112"/>
    <mergeCell ref="B105:F105"/>
    <mergeCell ref="L105:M105"/>
    <mergeCell ref="O105:P105"/>
    <mergeCell ref="B106:I106"/>
    <mergeCell ref="K106:P106"/>
    <mergeCell ref="A113:P113"/>
    <mergeCell ref="A107:P107"/>
    <mergeCell ref="B108:F108"/>
    <mergeCell ref="L108:M108"/>
    <mergeCell ref="O108:P108"/>
    <mergeCell ref="B114:F114"/>
    <mergeCell ref="L114:M114"/>
    <mergeCell ref="O114:P114"/>
    <mergeCell ref="B109:I109"/>
    <mergeCell ref="K109:P109"/>
    <mergeCell ref="A110:P110"/>
    <mergeCell ref="B111:F111"/>
    <mergeCell ref="L111:M111"/>
    <mergeCell ref="O111:P111"/>
    <mergeCell ref="B112:I112"/>
    <mergeCell ref="B118:F118"/>
    <mergeCell ref="L118:M118"/>
    <mergeCell ref="O118:P118"/>
    <mergeCell ref="B119:I119"/>
    <mergeCell ref="K119:P119"/>
    <mergeCell ref="B115:I115"/>
    <mergeCell ref="K115:P115"/>
    <mergeCell ref="A116:P116"/>
    <mergeCell ref="A117:E117"/>
    <mergeCell ref="F117:P117"/>
    <mergeCell ref="K125:P125"/>
    <mergeCell ref="A126:P126"/>
    <mergeCell ref="A120:P120"/>
    <mergeCell ref="B121:F121"/>
    <mergeCell ref="L121:M121"/>
    <mergeCell ref="O121:P121"/>
    <mergeCell ref="A130:E130"/>
    <mergeCell ref="F130:P130"/>
    <mergeCell ref="O127:P127"/>
    <mergeCell ref="B122:I122"/>
    <mergeCell ref="K122:P122"/>
    <mergeCell ref="A123:P123"/>
    <mergeCell ref="B124:F124"/>
    <mergeCell ref="L124:M124"/>
    <mergeCell ref="O124:P124"/>
    <mergeCell ref="B125:I125"/>
    <mergeCell ref="B131:F131"/>
    <mergeCell ref="L131:M131"/>
    <mergeCell ref="O131:P131"/>
    <mergeCell ref="B132:I132"/>
    <mergeCell ref="K132:P132"/>
    <mergeCell ref="B127:F127"/>
    <mergeCell ref="L127:M127"/>
    <mergeCell ref="B128:I128"/>
    <mergeCell ref="K128:P128"/>
    <mergeCell ref="A129:P129"/>
    <mergeCell ref="B137:F137"/>
    <mergeCell ref="L137:M137"/>
    <mergeCell ref="O137:P137"/>
    <mergeCell ref="A133:P133"/>
    <mergeCell ref="B134:F134"/>
    <mergeCell ref="L134:M134"/>
    <mergeCell ref="O134:P134"/>
    <mergeCell ref="B135:I135"/>
    <mergeCell ref="K135:P135"/>
    <mergeCell ref="A136:P136"/>
    <mergeCell ref="A144:E144"/>
    <mergeCell ref="F144:P144"/>
    <mergeCell ref="O141:P141"/>
    <mergeCell ref="B138:I138"/>
    <mergeCell ref="K138:P138"/>
    <mergeCell ref="A139:P139"/>
    <mergeCell ref="A140:E140"/>
    <mergeCell ref="F140:P140"/>
    <mergeCell ref="B141:F141"/>
    <mergeCell ref="K150:P150"/>
    <mergeCell ref="L141:M141"/>
    <mergeCell ref="B142:I142"/>
    <mergeCell ref="K142:P142"/>
    <mergeCell ref="A143:P143"/>
    <mergeCell ref="B145:F145"/>
    <mergeCell ref="L145:M145"/>
    <mergeCell ref="O145:P145"/>
    <mergeCell ref="B146:I146"/>
    <mergeCell ref="K146:P146"/>
    <mergeCell ref="A147:P147"/>
    <mergeCell ref="A148:E148"/>
    <mergeCell ref="F148:P148"/>
    <mergeCell ref="B153:F153"/>
    <mergeCell ref="L153:M153"/>
    <mergeCell ref="O153:P153"/>
    <mergeCell ref="B149:F149"/>
    <mergeCell ref="L149:M149"/>
    <mergeCell ref="O149:P149"/>
    <mergeCell ref="B150:I150"/>
    <mergeCell ref="B154:I154"/>
    <mergeCell ref="K154:P154"/>
    <mergeCell ref="A151:P151"/>
    <mergeCell ref="A152:E152"/>
    <mergeCell ref="F152:P152"/>
    <mergeCell ref="A155:P155"/>
    <mergeCell ref="A156:E156"/>
    <mergeCell ref="F156:P156"/>
    <mergeCell ref="A162:P162"/>
    <mergeCell ref="K161:P161"/>
    <mergeCell ref="B157:F157"/>
    <mergeCell ref="L157:M157"/>
    <mergeCell ref="O157:P157"/>
    <mergeCell ref="A163:E163"/>
    <mergeCell ref="F163:P163"/>
    <mergeCell ref="B158:I158"/>
    <mergeCell ref="K158:P158"/>
    <mergeCell ref="A159:P159"/>
    <mergeCell ref="B160:F160"/>
    <mergeCell ref="L160:M160"/>
    <mergeCell ref="O160:P160"/>
    <mergeCell ref="B161:I161"/>
    <mergeCell ref="A166:P166"/>
    <mergeCell ref="B167:F167"/>
    <mergeCell ref="L167:M167"/>
    <mergeCell ref="O167:P167"/>
    <mergeCell ref="B164:F164"/>
    <mergeCell ref="L164:M164"/>
    <mergeCell ref="O164:P164"/>
    <mergeCell ref="B165:I165"/>
    <mergeCell ref="K165:P165"/>
    <mergeCell ref="A173:P173"/>
    <mergeCell ref="A169:P169"/>
    <mergeCell ref="A170:E170"/>
    <mergeCell ref="F170:P170"/>
    <mergeCell ref="B172:I172"/>
    <mergeCell ref="K172:P172"/>
    <mergeCell ref="B168:I168"/>
    <mergeCell ref="K168:P168"/>
    <mergeCell ref="K178:P178"/>
    <mergeCell ref="A179:P179"/>
    <mergeCell ref="B174:F174"/>
    <mergeCell ref="L174:M174"/>
    <mergeCell ref="O174:P174"/>
    <mergeCell ref="B171:F171"/>
    <mergeCell ref="L171:M171"/>
    <mergeCell ref="O171:P171"/>
    <mergeCell ref="B180:F180"/>
    <mergeCell ref="L180:M180"/>
    <mergeCell ref="O180:P180"/>
    <mergeCell ref="B175:I175"/>
    <mergeCell ref="K175:P175"/>
    <mergeCell ref="A176:P176"/>
    <mergeCell ref="B177:F177"/>
    <mergeCell ref="L177:M177"/>
    <mergeCell ref="O177:P177"/>
    <mergeCell ref="B178:I178"/>
    <mergeCell ref="B181:I181"/>
    <mergeCell ref="K181:P181"/>
    <mergeCell ref="A182:P182"/>
    <mergeCell ref="O189:P189"/>
    <mergeCell ref="B183:F183"/>
    <mergeCell ref="L183:M183"/>
    <mergeCell ref="O183:P183"/>
    <mergeCell ref="B184:I184"/>
    <mergeCell ref="K184:P184"/>
    <mergeCell ref="A185:P185"/>
    <mergeCell ref="B186:F186"/>
    <mergeCell ref="L186:M186"/>
    <mergeCell ref="O186:P186"/>
    <mergeCell ref="B196:I196"/>
    <mergeCell ref="K196:P196"/>
    <mergeCell ref="B190:I190"/>
    <mergeCell ref="K190:P190"/>
    <mergeCell ref="A191:P191"/>
    <mergeCell ref="A200:P200"/>
    <mergeCell ref="B201:F201"/>
    <mergeCell ref="O192:P192"/>
    <mergeCell ref="B187:I187"/>
    <mergeCell ref="K187:P187"/>
    <mergeCell ref="A188:P188"/>
    <mergeCell ref="B189:F189"/>
    <mergeCell ref="L189:M189"/>
    <mergeCell ref="B192:F192"/>
    <mergeCell ref="L192:M192"/>
    <mergeCell ref="B198:F198"/>
    <mergeCell ref="L198:M198"/>
    <mergeCell ref="O198:P198"/>
    <mergeCell ref="B199:I199"/>
    <mergeCell ref="K199:P199"/>
    <mergeCell ref="O204:P204"/>
    <mergeCell ref="B202:I202"/>
    <mergeCell ref="K202:P202"/>
    <mergeCell ref="A203:P203"/>
    <mergeCell ref="A209:P209"/>
    <mergeCell ref="A210:E210"/>
    <mergeCell ref="F210:P210"/>
    <mergeCell ref="L201:M201"/>
    <mergeCell ref="O201:P201"/>
    <mergeCell ref="B205:I205"/>
    <mergeCell ref="K205:P205"/>
    <mergeCell ref="A206:P206"/>
    <mergeCell ref="B204:F204"/>
    <mergeCell ref="L204:M204"/>
    <mergeCell ref="A214:E214"/>
    <mergeCell ref="F214:P214"/>
    <mergeCell ref="B211:F211"/>
    <mergeCell ref="L211:M211"/>
    <mergeCell ref="O211:P211"/>
    <mergeCell ref="B212:I212"/>
    <mergeCell ref="K212:P212"/>
    <mergeCell ref="A213:P213"/>
    <mergeCell ref="A217:P217"/>
    <mergeCell ref="B218:F218"/>
    <mergeCell ref="L218:M218"/>
    <mergeCell ref="O218:P218"/>
    <mergeCell ref="B215:F215"/>
    <mergeCell ref="L215:M215"/>
    <mergeCell ref="O215:P215"/>
    <mergeCell ref="B216:I216"/>
    <mergeCell ref="K216:P216"/>
    <mergeCell ref="O222:P222"/>
    <mergeCell ref="A224:P224"/>
    <mergeCell ref="A220:P220"/>
    <mergeCell ref="A221:E221"/>
    <mergeCell ref="F221:P221"/>
    <mergeCell ref="B223:I223"/>
    <mergeCell ref="K223:P223"/>
    <mergeCell ref="K230:P230"/>
    <mergeCell ref="B219:I219"/>
    <mergeCell ref="K219:P219"/>
    <mergeCell ref="B226:I226"/>
    <mergeCell ref="K226:P226"/>
    <mergeCell ref="B225:F225"/>
    <mergeCell ref="L225:M225"/>
    <mergeCell ref="O225:P225"/>
    <mergeCell ref="B222:F222"/>
    <mergeCell ref="L222:M222"/>
    <mergeCell ref="A227:P227"/>
    <mergeCell ref="A228:E228"/>
    <mergeCell ref="F228:P228"/>
    <mergeCell ref="B236:I236"/>
    <mergeCell ref="K236:P236"/>
    <mergeCell ref="O235:P235"/>
    <mergeCell ref="B229:F229"/>
    <mergeCell ref="L229:M229"/>
    <mergeCell ref="O229:P229"/>
    <mergeCell ref="B230:I230"/>
    <mergeCell ref="A237:P237"/>
    <mergeCell ref="A231:P231"/>
    <mergeCell ref="B232:F232"/>
    <mergeCell ref="L232:M232"/>
    <mergeCell ref="O232:P232"/>
    <mergeCell ref="B233:I233"/>
    <mergeCell ref="K233:P233"/>
    <mergeCell ref="A234:P234"/>
    <mergeCell ref="B235:F235"/>
    <mergeCell ref="L235:M235"/>
    <mergeCell ref="B238:F238"/>
    <mergeCell ref="L238:M238"/>
    <mergeCell ref="A243:P243"/>
    <mergeCell ref="B239:I239"/>
    <mergeCell ref="K239:P239"/>
    <mergeCell ref="A240:P240"/>
    <mergeCell ref="O238:P238"/>
    <mergeCell ref="B241:F241"/>
    <mergeCell ref="L241:M241"/>
    <mergeCell ref="O241:P241"/>
    <mergeCell ref="K248:P248"/>
    <mergeCell ref="A249:P249"/>
    <mergeCell ref="B244:F244"/>
    <mergeCell ref="L244:M244"/>
    <mergeCell ref="O244:P244"/>
    <mergeCell ref="O247:P247"/>
    <mergeCell ref="B248:I248"/>
    <mergeCell ref="B242:I242"/>
    <mergeCell ref="K242:P242"/>
    <mergeCell ref="B250:F250"/>
    <mergeCell ref="L250:M250"/>
    <mergeCell ref="O250:P250"/>
    <mergeCell ref="B245:I245"/>
    <mergeCell ref="K245:P245"/>
    <mergeCell ref="A246:P246"/>
    <mergeCell ref="B247:F247"/>
    <mergeCell ref="L247:M247"/>
    <mergeCell ref="B256:F256"/>
    <mergeCell ref="L256:M256"/>
    <mergeCell ref="O256:P256"/>
    <mergeCell ref="B257:I257"/>
    <mergeCell ref="K257:P257"/>
    <mergeCell ref="B251:I251"/>
    <mergeCell ref="K251:P251"/>
    <mergeCell ref="A252:P252"/>
    <mergeCell ref="A255:P255"/>
    <mergeCell ref="B253:F253"/>
    <mergeCell ref="L253:M253"/>
    <mergeCell ref="O253:P253"/>
    <mergeCell ref="B254:I254"/>
    <mergeCell ref="K254:P254"/>
    <mergeCell ref="A258:P258"/>
    <mergeCell ref="B266:I266"/>
    <mergeCell ref="B259:F259"/>
    <mergeCell ref="L259:M259"/>
    <mergeCell ref="O259:P259"/>
    <mergeCell ref="B262:F262"/>
    <mergeCell ref="L262:M262"/>
    <mergeCell ref="B263:I263"/>
    <mergeCell ref="K263:P263"/>
    <mergeCell ref="B260:I260"/>
    <mergeCell ref="K260:P260"/>
    <mergeCell ref="B270:I270"/>
    <mergeCell ref="A264:P264"/>
    <mergeCell ref="O262:P262"/>
    <mergeCell ref="B265:F265"/>
    <mergeCell ref="L265:M265"/>
    <mergeCell ref="O265:P265"/>
    <mergeCell ref="K266:P266"/>
    <mergeCell ref="A261:E261"/>
    <mergeCell ref="F261:P261"/>
    <mergeCell ref="A271:P271"/>
    <mergeCell ref="A267:P267"/>
    <mergeCell ref="A268:E268"/>
    <mergeCell ref="F268:P268"/>
    <mergeCell ref="K270:P270"/>
    <mergeCell ref="B269:F269"/>
    <mergeCell ref="L269:M269"/>
    <mergeCell ref="O269:P269"/>
    <mergeCell ref="B273:I273"/>
    <mergeCell ref="K273:P273"/>
    <mergeCell ref="B272:F272"/>
    <mergeCell ref="L272:M272"/>
    <mergeCell ref="O272:P272"/>
    <mergeCell ref="B207:F207"/>
    <mergeCell ref="L207:M207"/>
    <mergeCell ref="O207:P207"/>
    <mergeCell ref="B208:I208"/>
    <mergeCell ref="K208:P208"/>
    <mergeCell ref="A66:E66"/>
    <mergeCell ref="F66:P66"/>
    <mergeCell ref="A197:E197"/>
    <mergeCell ref="F197:P197"/>
    <mergeCell ref="B193:I193"/>
    <mergeCell ref="K193:P193"/>
    <mergeCell ref="A194:P194"/>
    <mergeCell ref="B195:F195"/>
    <mergeCell ref="L195:M195"/>
    <mergeCell ref="O195:P19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7" manualBreakCount="7">
    <brk id="30" max="255" man="1"/>
    <brk id="99" max="255" man="1"/>
    <brk id="129" max="255" man="1"/>
    <brk id="162" max="255" man="1"/>
    <brk id="196" max="255" man="1"/>
    <brk id="227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9"/>
  <sheetViews>
    <sheetView zoomScalePageLayoutView="0" workbookViewId="0" topLeftCell="A1">
      <selection activeCell="E8" sqref="E8:I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customWidth="1"/>
  </cols>
  <sheetData>
    <row r="1" spans="1:9" ht="13.5" thickBot="1">
      <c r="A1" s="303" t="s">
        <v>888</v>
      </c>
      <c r="B1" s="304"/>
      <c r="C1" s="304"/>
      <c r="D1" s="304"/>
      <c r="E1" s="304"/>
      <c r="F1" s="304"/>
      <c r="G1" s="304"/>
      <c r="H1" s="304"/>
      <c r="I1" s="305"/>
    </row>
    <row r="2" spans="1:9" ht="12.75">
      <c r="A2" s="306"/>
      <c r="B2" s="307"/>
      <c r="C2" s="307"/>
      <c r="D2" s="307"/>
      <c r="E2" s="307"/>
      <c r="F2" s="307"/>
      <c r="G2" s="307"/>
      <c r="H2" s="307"/>
      <c r="I2" s="308"/>
    </row>
    <row r="3" spans="1:15" ht="12.75">
      <c r="A3" s="273" t="s">
        <v>856</v>
      </c>
      <c r="B3" s="274"/>
      <c r="C3" s="274"/>
      <c r="D3" s="274"/>
      <c r="E3" s="274"/>
      <c r="F3" s="274"/>
      <c r="G3" s="274"/>
      <c r="H3" s="144" t="s">
        <v>684</v>
      </c>
      <c r="I3" s="145" t="s">
        <v>900</v>
      </c>
      <c r="O3" s="58"/>
    </row>
    <row r="4" spans="1:19" s="1" customFormat="1" ht="13.5" thickBot="1">
      <c r="A4" s="266"/>
      <c r="B4" s="200"/>
      <c r="C4" s="200"/>
      <c r="D4" s="200"/>
      <c r="E4" s="200"/>
      <c r="F4" s="200"/>
      <c r="G4" s="200"/>
      <c r="H4" s="200"/>
      <c r="I4" s="267"/>
      <c r="J4" s="26"/>
      <c r="K4" s="26"/>
      <c r="L4" s="26"/>
      <c r="M4" s="26"/>
      <c r="N4" s="26"/>
      <c r="O4"/>
      <c r="P4"/>
      <c r="Q4"/>
      <c r="R4"/>
      <c r="S4"/>
    </row>
    <row r="5" spans="1:12" s="1" customFormat="1" ht="12.75">
      <c r="A5" s="313" t="s">
        <v>749</v>
      </c>
      <c r="B5" s="314"/>
      <c r="C5" s="317" t="s">
        <v>901</v>
      </c>
      <c r="D5" s="317"/>
      <c r="E5" s="318"/>
      <c r="F5" s="321" t="s">
        <v>853</v>
      </c>
      <c r="G5" s="322"/>
      <c r="H5" s="322"/>
      <c r="I5" s="323"/>
      <c r="J5" s="6"/>
      <c r="K5" s="6"/>
      <c r="L5" s="6"/>
    </row>
    <row r="6" spans="1:12" s="1" customFormat="1" ht="13.5" thickBot="1">
      <c r="A6" s="315" t="s">
        <v>750</v>
      </c>
      <c r="B6" s="316"/>
      <c r="C6" s="319" t="s">
        <v>902</v>
      </c>
      <c r="D6" s="319"/>
      <c r="E6" s="320"/>
      <c r="F6" s="324" t="s">
        <v>854</v>
      </c>
      <c r="G6" s="325"/>
      <c r="H6" s="325"/>
      <c r="I6" s="326"/>
      <c r="J6" s="6"/>
      <c r="K6" s="6"/>
      <c r="L6" s="6"/>
    </row>
    <row r="7" spans="1:12" s="1" customFormat="1" ht="13.5" thickBot="1">
      <c r="A7" s="328" t="s">
        <v>751</v>
      </c>
      <c r="B7" s="329"/>
      <c r="C7" s="327" t="s">
        <v>903</v>
      </c>
      <c r="D7" s="327"/>
      <c r="E7" s="124" t="s">
        <v>841</v>
      </c>
      <c r="F7" s="275" t="s">
        <v>903</v>
      </c>
      <c r="G7" s="276"/>
      <c r="H7" s="250" t="s">
        <v>903</v>
      </c>
      <c r="I7" s="276"/>
      <c r="J7"/>
      <c r="K7"/>
      <c r="L7"/>
    </row>
    <row r="8" spans="1:12" s="1" customFormat="1" ht="12.75">
      <c r="A8" s="330" t="s">
        <v>670</v>
      </c>
      <c r="B8" s="331"/>
      <c r="C8" s="331"/>
      <c r="D8" s="125">
        <v>22</v>
      </c>
      <c r="E8" s="336"/>
      <c r="F8" s="337"/>
      <c r="G8" s="337"/>
      <c r="H8" s="337"/>
      <c r="I8" s="338"/>
      <c r="J8" s="6"/>
      <c r="K8" s="6"/>
      <c r="L8" s="6"/>
    </row>
    <row r="9" spans="1:12" s="1" customFormat="1" ht="13.5" thickBot="1">
      <c r="A9" s="334" t="s">
        <v>671</v>
      </c>
      <c r="B9" s="335"/>
      <c r="C9" s="335"/>
      <c r="D9" s="126">
        <v>18</v>
      </c>
      <c r="E9" s="339"/>
      <c r="F9" s="340"/>
      <c r="G9" s="340"/>
      <c r="H9" s="340"/>
      <c r="I9" s="341"/>
      <c r="J9"/>
      <c r="K9"/>
      <c r="L9"/>
    </row>
    <row r="10" spans="1:9" ht="13.5" thickBot="1">
      <c r="A10" s="332"/>
      <c r="B10" s="332"/>
      <c r="C10" s="332"/>
      <c r="D10" s="332"/>
      <c r="E10" s="332"/>
      <c r="F10" s="332"/>
      <c r="G10" s="332"/>
      <c r="H10" s="332"/>
      <c r="I10" s="332"/>
    </row>
    <row r="11" spans="1:9" ht="13.5" thickBot="1">
      <c r="A11" s="227" t="s">
        <v>700</v>
      </c>
      <c r="B11" s="228"/>
      <c r="C11" s="228"/>
      <c r="D11" s="228"/>
      <c r="E11" s="228"/>
      <c r="F11" s="228"/>
      <c r="G11" s="228"/>
      <c r="H11" s="228"/>
      <c r="I11" s="333"/>
    </row>
    <row r="12" spans="1:9" ht="12.75">
      <c r="A12" s="342" t="s">
        <v>839</v>
      </c>
      <c r="B12" s="342"/>
      <c r="C12" s="342"/>
      <c r="D12" s="342"/>
      <c r="E12" s="102"/>
      <c r="F12" s="342" t="s">
        <v>793</v>
      </c>
      <c r="G12" s="342"/>
      <c r="H12" s="342"/>
      <c r="I12" s="127"/>
    </row>
    <row r="13" spans="1:9" ht="12.75">
      <c r="A13" s="214" t="s">
        <v>796</v>
      </c>
      <c r="B13" s="202"/>
      <c r="C13" s="202"/>
      <c r="D13" s="203"/>
      <c r="E13" s="103">
        <v>1</v>
      </c>
      <c r="F13" s="199" t="s">
        <v>795</v>
      </c>
      <c r="G13" s="199"/>
      <c r="H13" s="199"/>
      <c r="I13" s="77">
        <v>0</v>
      </c>
    </row>
    <row r="14" spans="1:9" ht="12.75">
      <c r="A14" s="214" t="s">
        <v>797</v>
      </c>
      <c r="B14" s="202"/>
      <c r="C14" s="202"/>
      <c r="D14" s="202"/>
      <c r="E14" s="103">
        <v>0</v>
      </c>
      <c r="F14" s="202" t="s">
        <v>701</v>
      </c>
      <c r="G14" s="202"/>
      <c r="H14" s="203"/>
      <c r="I14" s="77">
        <v>1</v>
      </c>
    </row>
    <row r="15" spans="1:9" ht="13.5" thickBot="1">
      <c r="A15" s="285" t="s">
        <v>794</v>
      </c>
      <c r="B15" s="286"/>
      <c r="C15" s="286"/>
      <c r="D15" s="286"/>
      <c r="E15" s="64">
        <f>SUM(E13:E14)</f>
        <v>1</v>
      </c>
      <c r="F15" s="286"/>
      <c r="G15" s="286"/>
      <c r="H15" s="287"/>
      <c r="I15" s="64">
        <f>SUM(I13:I14)</f>
        <v>1</v>
      </c>
    </row>
    <row r="16" spans="1:9" ht="13.5" thickBot="1">
      <c r="A16" s="343"/>
      <c r="B16" s="343"/>
      <c r="C16" s="343"/>
      <c r="D16" s="343"/>
      <c r="E16" s="343"/>
      <c r="F16" s="343"/>
      <c r="G16" s="343"/>
      <c r="H16" s="343"/>
      <c r="I16" s="343"/>
    </row>
    <row r="17" spans="1:9" ht="13.5" thickBot="1">
      <c r="A17" s="344" t="s">
        <v>842</v>
      </c>
      <c r="B17" s="250"/>
      <c r="C17" s="250"/>
      <c r="D17" s="250"/>
      <c r="E17" s="250"/>
      <c r="F17" s="250"/>
      <c r="G17" s="250"/>
      <c r="H17" s="250"/>
      <c r="I17" s="345"/>
    </row>
    <row r="18" spans="1:9" ht="12.75">
      <c r="A18" s="204" t="s">
        <v>893</v>
      </c>
      <c r="B18" s="205"/>
      <c r="C18" s="205"/>
      <c r="D18" s="205"/>
      <c r="E18" s="205"/>
      <c r="F18" s="205"/>
      <c r="G18" s="205"/>
      <c r="H18" s="206"/>
      <c r="I18" s="76">
        <v>1</v>
      </c>
    </row>
    <row r="19" spans="1:9" ht="13.5" thickBot="1">
      <c r="A19" s="285" t="s">
        <v>627</v>
      </c>
      <c r="B19" s="286"/>
      <c r="C19" s="286"/>
      <c r="D19" s="286"/>
      <c r="E19" s="286"/>
      <c r="F19" s="286"/>
      <c r="G19" s="286"/>
      <c r="H19" s="287"/>
      <c r="I19" s="64">
        <f>SUM(I18:I18)</f>
        <v>1</v>
      </c>
    </row>
    <row r="20" spans="1:9" ht="13.5" thickBot="1">
      <c r="A20" s="200"/>
      <c r="B20" s="200"/>
      <c r="C20" s="200"/>
      <c r="D20" s="200"/>
      <c r="E20" s="200"/>
      <c r="F20" s="200"/>
      <c r="G20" s="200"/>
      <c r="H20" s="200"/>
      <c r="I20" s="200"/>
    </row>
    <row r="21" spans="1:9" ht="13.5" thickBot="1">
      <c r="A21" s="275" t="s">
        <v>702</v>
      </c>
      <c r="B21" s="250"/>
      <c r="C21" s="250"/>
      <c r="D21" s="250"/>
      <c r="E21" s="250"/>
      <c r="F21" s="250"/>
      <c r="G21" s="250"/>
      <c r="H21" s="250"/>
      <c r="I21" s="276"/>
    </row>
    <row r="22" spans="1:9" ht="12.75">
      <c r="A22" s="214" t="s">
        <v>703</v>
      </c>
      <c r="B22" s="202"/>
      <c r="C22" s="202"/>
      <c r="D22" s="202"/>
      <c r="E22" s="202"/>
      <c r="F22" s="202"/>
      <c r="G22" s="202"/>
      <c r="H22" s="203"/>
      <c r="I22" s="77">
        <v>4</v>
      </c>
    </row>
    <row r="23" spans="1:9" ht="13.5" thickBot="1">
      <c r="A23" s="285" t="s">
        <v>627</v>
      </c>
      <c r="B23" s="286"/>
      <c r="C23" s="286"/>
      <c r="D23" s="286"/>
      <c r="E23" s="286"/>
      <c r="F23" s="286"/>
      <c r="G23" s="286"/>
      <c r="H23" s="287"/>
      <c r="I23" s="64">
        <f>SUM(I22:I22)</f>
        <v>4</v>
      </c>
    </row>
    <row r="24" spans="1:9" ht="13.5" thickBot="1">
      <c r="A24" s="200"/>
      <c r="B24" s="200"/>
      <c r="C24" s="200"/>
      <c r="D24" s="200"/>
      <c r="E24" s="200"/>
      <c r="F24" s="200"/>
      <c r="G24" s="200"/>
      <c r="H24" s="200"/>
      <c r="I24" s="200"/>
    </row>
    <row r="25" spans="1:9" s="6" customFormat="1" ht="13.5" thickBot="1">
      <c r="A25" s="275" t="s">
        <v>843</v>
      </c>
      <c r="B25" s="250"/>
      <c r="C25" s="250"/>
      <c r="D25" s="250"/>
      <c r="E25" s="250"/>
      <c r="F25" s="250"/>
      <c r="G25" s="250"/>
      <c r="H25" s="276"/>
      <c r="I25" s="120">
        <v>36</v>
      </c>
    </row>
    <row r="26" spans="1:9" s="6" customFormat="1" ht="12.75">
      <c r="A26" s="207"/>
      <c r="B26" s="208"/>
      <c r="C26" s="195"/>
      <c r="D26" s="346" t="s">
        <v>846</v>
      </c>
      <c r="E26" s="342"/>
      <c r="F26" s="342"/>
      <c r="G26" s="342"/>
      <c r="H26" s="128">
        <v>33</v>
      </c>
      <c r="I26" s="129">
        <f>IF(I25&lt;&gt;0,H26/I25,"")</f>
        <v>0.9166666666666666</v>
      </c>
    </row>
    <row r="27" spans="1:9" s="6" customFormat="1" ht="13.5" thickBot="1">
      <c r="A27" s="196"/>
      <c r="B27" s="197"/>
      <c r="C27" s="198"/>
      <c r="D27" s="347" t="s">
        <v>847</v>
      </c>
      <c r="E27" s="348"/>
      <c r="F27" s="348"/>
      <c r="G27" s="348"/>
      <c r="H27" s="130">
        <v>3</v>
      </c>
      <c r="I27" s="131">
        <f>IF(I25&lt;&gt;0,H27/I25,"")</f>
        <v>0.08333333333333333</v>
      </c>
    </row>
    <row r="28" spans="1:9" s="6" customFormat="1" ht="13.5" thickBot="1">
      <c r="A28" s="227" t="s">
        <v>840</v>
      </c>
      <c r="B28" s="228"/>
      <c r="C28" s="228"/>
      <c r="D28" s="228"/>
      <c r="E28" s="228"/>
      <c r="F28" s="228"/>
      <c r="G28" s="228"/>
      <c r="H28" s="228"/>
      <c r="I28" s="119">
        <v>32</v>
      </c>
    </row>
    <row r="29" spans="1:9" ht="13.5" thickBot="1">
      <c r="A29" s="200"/>
      <c r="B29" s="200"/>
      <c r="C29" s="200"/>
      <c r="D29" s="200"/>
      <c r="E29" s="200"/>
      <c r="F29" s="200"/>
      <c r="G29" s="200"/>
      <c r="H29" s="200"/>
      <c r="I29" s="200"/>
    </row>
    <row r="30" spans="1:9" ht="13.5" thickBot="1">
      <c r="A30" s="224" t="s">
        <v>845</v>
      </c>
      <c r="B30" s="225"/>
      <c r="C30" s="225"/>
      <c r="D30" s="225"/>
      <c r="E30" s="225"/>
      <c r="F30" s="225"/>
      <c r="G30" s="225"/>
      <c r="H30" s="225"/>
      <c r="I30" s="226"/>
    </row>
    <row r="31" spans="1:9" ht="12.75">
      <c r="A31" s="132" t="s">
        <v>704</v>
      </c>
      <c r="B31" s="133" t="s">
        <v>705</v>
      </c>
      <c r="C31" s="133" t="s">
        <v>706</v>
      </c>
      <c r="D31" s="133" t="s">
        <v>707</v>
      </c>
      <c r="E31" s="133" t="s">
        <v>705</v>
      </c>
      <c r="F31" s="133" t="s">
        <v>706</v>
      </c>
      <c r="G31" s="133" t="s">
        <v>708</v>
      </c>
      <c r="H31" s="133" t="s">
        <v>705</v>
      </c>
      <c r="I31" s="133" t="s">
        <v>706</v>
      </c>
    </row>
    <row r="32" spans="1:9" ht="12.75">
      <c r="A32" s="310"/>
      <c r="B32" s="311"/>
      <c r="C32" s="312"/>
      <c r="D32" s="91" t="s">
        <v>710</v>
      </c>
      <c r="E32" s="92">
        <v>4</v>
      </c>
      <c r="F32" s="121">
        <f>IF(I25&lt;&gt;0,E32/I25,"")</f>
        <v>0.1111111111111111</v>
      </c>
      <c r="G32" s="310"/>
      <c r="H32" s="311"/>
      <c r="I32" s="312"/>
    </row>
    <row r="33" spans="1:9" ht="12.75">
      <c r="A33" s="91" t="s">
        <v>709</v>
      </c>
      <c r="B33" s="87">
        <v>17</v>
      </c>
      <c r="C33" s="121">
        <f>IF(I25&lt;&gt;0,B33/I25,"")</f>
        <v>0.4722222222222222</v>
      </c>
      <c r="D33" s="91" t="s">
        <v>844</v>
      </c>
      <c r="E33" s="92">
        <v>4</v>
      </c>
      <c r="F33" s="121">
        <f>IF(I25&lt;&gt;0,E33/I25,"")</f>
        <v>0.1111111111111111</v>
      </c>
      <c r="G33" s="91" t="s">
        <v>848</v>
      </c>
      <c r="H33" s="87">
        <v>33</v>
      </c>
      <c r="I33" s="121">
        <f>IF(I25&lt;&gt;0,H33/I25,"")</f>
        <v>0.9166666666666666</v>
      </c>
    </row>
    <row r="34" spans="1:9" ht="12.75">
      <c r="A34" s="93" t="s">
        <v>711</v>
      </c>
      <c r="B34" s="88">
        <v>17</v>
      </c>
      <c r="C34" s="121">
        <f>IF(I25&lt;&gt;0,B34/I25,"")</f>
        <v>0.4722222222222222</v>
      </c>
      <c r="D34" s="93" t="s">
        <v>712</v>
      </c>
      <c r="E34" s="94">
        <v>12</v>
      </c>
      <c r="F34" s="121">
        <f>IF(I25&lt;&gt;0,E34/I25,"")</f>
        <v>0.3333333333333333</v>
      </c>
      <c r="G34" s="93" t="s">
        <v>635</v>
      </c>
      <c r="H34" s="88">
        <v>3</v>
      </c>
      <c r="I34" s="121">
        <f>IF(I25&lt;&gt;0,H34/I25,"")</f>
        <v>0.08333333333333333</v>
      </c>
    </row>
    <row r="35" spans="1:9" ht="12.75">
      <c r="A35" s="93" t="s">
        <v>791</v>
      </c>
      <c r="B35" s="88">
        <v>1</v>
      </c>
      <c r="C35" s="121">
        <f>IF(I25&lt;&gt;0,B35/I25,"")</f>
        <v>0.027777777777777776</v>
      </c>
      <c r="D35" s="93" t="s">
        <v>713</v>
      </c>
      <c r="E35" s="94">
        <v>14</v>
      </c>
      <c r="F35" s="121">
        <f>IF(I25&lt;&gt;0,E35/I25,"")</f>
        <v>0.3888888888888889</v>
      </c>
      <c r="G35" s="93" t="s">
        <v>656</v>
      </c>
      <c r="H35" s="88"/>
      <c r="I35" s="121">
        <f>IF(I25&lt;&gt;0,H35/I25,"")</f>
        <v>0</v>
      </c>
    </row>
    <row r="36" spans="1:9" ht="13.5" thickBot="1">
      <c r="A36" s="95" t="s">
        <v>714</v>
      </c>
      <c r="B36" s="89">
        <v>1</v>
      </c>
      <c r="C36" s="121">
        <f>IF(I25&lt;&gt;0,B36/I25,"")</f>
        <v>0.027777777777777776</v>
      </c>
      <c r="D36" s="96" t="s">
        <v>715</v>
      </c>
      <c r="E36" s="97">
        <v>2</v>
      </c>
      <c r="F36" s="123">
        <f>IF(I25&lt;&gt;0,E36/I25,"")</f>
        <v>0.05555555555555555</v>
      </c>
      <c r="G36" s="96" t="s">
        <v>716</v>
      </c>
      <c r="H36" s="89"/>
      <c r="I36" s="123">
        <f>IF(I25&lt;&gt;0,H36/I25,"")</f>
        <v>0</v>
      </c>
    </row>
    <row r="37" spans="1:9" ht="13.5" thickBot="1">
      <c r="A37" s="98" t="s">
        <v>627</v>
      </c>
      <c r="B37" s="99">
        <f>SUM(B32:B36)</f>
        <v>36</v>
      </c>
      <c r="C37" s="122">
        <f>SUM(C33:C36)</f>
        <v>1</v>
      </c>
      <c r="D37" s="98" t="s">
        <v>627</v>
      </c>
      <c r="E37" s="90">
        <f>SUM(E32:E36)</f>
        <v>36</v>
      </c>
      <c r="F37" s="122">
        <f>SUM(F32:F36)</f>
        <v>1</v>
      </c>
      <c r="G37" s="98" t="s">
        <v>627</v>
      </c>
      <c r="H37" s="90">
        <f>SUM(H32:H36)</f>
        <v>36</v>
      </c>
      <c r="I37" s="122">
        <f>SUM(I33:I36)</f>
        <v>1</v>
      </c>
    </row>
    <row r="38" spans="1:9" ht="13.5" thickBot="1">
      <c r="A38" s="212"/>
      <c r="B38" s="212"/>
      <c r="C38" s="212"/>
      <c r="D38" s="212"/>
      <c r="E38" s="212"/>
      <c r="F38" s="212"/>
      <c r="G38" s="212"/>
      <c r="H38" s="212"/>
      <c r="I38" s="212"/>
    </row>
    <row r="39" spans="1:9" ht="13.5" thickBot="1">
      <c r="A39" s="224" t="s">
        <v>798</v>
      </c>
      <c r="B39" s="225"/>
      <c r="C39" s="225"/>
      <c r="D39" s="225"/>
      <c r="E39" s="225"/>
      <c r="F39" s="225"/>
      <c r="G39" s="225"/>
      <c r="H39" s="225"/>
      <c r="I39" s="226"/>
    </row>
    <row r="40" spans="1:9" ht="12.75">
      <c r="A40" s="204" t="s">
        <v>892</v>
      </c>
      <c r="B40" s="205"/>
      <c r="C40" s="205"/>
      <c r="D40" s="205"/>
      <c r="E40" s="205"/>
      <c r="F40" s="205"/>
      <c r="G40" s="205"/>
      <c r="H40" s="206"/>
      <c r="I40" s="65">
        <f>IF(B33&lt;&gt;0,(E32+E33+E34)/B33,"")</f>
        <v>1.1764705882352942</v>
      </c>
    </row>
    <row r="41" spans="1:9" ht="12.75">
      <c r="A41" s="214" t="s">
        <v>849</v>
      </c>
      <c r="B41" s="202"/>
      <c r="C41" s="202"/>
      <c r="D41" s="202"/>
      <c r="E41" s="202"/>
      <c r="F41" s="202"/>
      <c r="G41" s="202"/>
      <c r="H41" s="203"/>
      <c r="I41" s="66">
        <f>IF(B33&lt;&gt;0,E35/B33,"")</f>
        <v>0.8235294117647058</v>
      </c>
    </row>
    <row r="42" spans="1:9" ht="12.75">
      <c r="A42" s="199" t="s">
        <v>850</v>
      </c>
      <c r="B42" s="199"/>
      <c r="C42" s="199"/>
      <c r="D42" s="199"/>
      <c r="E42" s="199"/>
      <c r="F42" s="199"/>
      <c r="G42" s="199"/>
      <c r="H42" s="199"/>
      <c r="I42" s="66">
        <f>IF(B36&lt;&gt;0,E36/(B35+B36),"")</f>
        <v>1</v>
      </c>
    </row>
    <row r="43" spans="1:9" ht="10.5" customHeight="1" thickBot="1">
      <c r="A43" s="213"/>
      <c r="B43" s="213"/>
      <c r="C43" s="213"/>
      <c r="D43" s="213"/>
      <c r="E43" s="213"/>
      <c r="F43" s="213"/>
      <c r="G43" s="213"/>
      <c r="H43" s="213"/>
      <c r="I43" s="213"/>
    </row>
    <row r="44" spans="1:9" ht="12.75" hidden="1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 hidden="1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 hidden="1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3.5" thickBot="1">
      <c r="A47" s="224" t="s">
        <v>799</v>
      </c>
      <c r="B47" s="225"/>
      <c r="C47" s="225"/>
      <c r="D47" s="225"/>
      <c r="E47" s="225"/>
      <c r="F47" s="225"/>
      <c r="G47" s="225"/>
      <c r="H47" s="225"/>
      <c r="I47" s="226"/>
    </row>
    <row r="48" spans="1:9" ht="12.75">
      <c r="A48" s="351" t="s">
        <v>659</v>
      </c>
      <c r="B48" s="352"/>
      <c r="C48" s="352"/>
      <c r="D48" s="352"/>
      <c r="E48" s="352"/>
      <c r="F48" s="352"/>
      <c r="G48" s="352"/>
      <c r="H48" s="353"/>
      <c r="I48" s="67">
        <f>'CH'!R7</f>
        <v>28160</v>
      </c>
    </row>
    <row r="49" spans="1:9" ht="12.75">
      <c r="A49" s="235" t="s">
        <v>887</v>
      </c>
      <c r="B49" s="277"/>
      <c r="C49" s="277"/>
      <c r="D49" s="277"/>
      <c r="E49" s="277"/>
      <c r="F49" s="277"/>
      <c r="G49" s="277"/>
      <c r="H49" s="278"/>
      <c r="I49" s="67">
        <f>'CH'!S7</f>
        <v>23040</v>
      </c>
    </row>
    <row r="50" spans="1:9" ht="13.5" thickBot="1">
      <c r="A50" s="279" t="s">
        <v>852</v>
      </c>
      <c r="B50" s="280"/>
      <c r="C50" s="280"/>
      <c r="D50" s="280"/>
      <c r="E50" s="280"/>
      <c r="F50" s="280"/>
      <c r="G50" s="280"/>
      <c r="H50" s="281"/>
      <c r="I50" s="67">
        <f>'CH'!T7</f>
        <v>25731</v>
      </c>
    </row>
    <row r="51" spans="1:9" ht="13.5" thickBot="1">
      <c r="A51" s="282" t="s">
        <v>851</v>
      </c>
      <c r="B51" s="283"/>
      <c r="C51" s="283"/>
      <c r="D51" s="283"/>
      <c r="E51" s="283"/>
      <c r="F51" s="283"/>
      <c r="G51" s="283"/>
      <c r="H51" s="283"/>
      <c r="I51" s="284"/>
    </row>
    <row r="52" spans="1:9" ht="13.5" thickBot="1">
      <c r="A52" s="212"/>
      <c r="B52" s="212"/>
      <c r="C52" s="212"/>
      <c r="D52" s="212"/>
      <c r="E52" s="212"/>
      <c r="F52" s="212"/>
      <c r="G52" s="212"/>
      <c r="H52" s="212"/>
      <c r="I52" s="212"/>
    </row>
    <row r="53" spans="1:9" ht="13.5" thickBot="1">
      <c r="A53" s="224" t="s">
        <v>800</v>
      </c>
      <c r="B53" s="225"/>
      <c r="C53" s="225"/>
      <c r="D53" s="225"/>
      <c r="E53" s="225"/>
      <c r="F53" s="225"/>
      <c r="G53" s="225"/>
      <c r="H53" s="225"/>
      <c r="I53" s="226"/>
    </row>
    <row r="54" spans="1:9" ht="13.5" thickBot="1">
      <c r="A54" s="263" t="s">
        <v>717</v>
      </c>
      <c r="B54" s="264"/>
      <c r="C54" s="264"/>
      <c r="D54" s="264"/>
      <c r="E54" s="264"/>
      <c r="F54" s="264"/>
      <c r="G54" s="264"/>
      <c r="H54" s="265"/>
      <c r="I54" s="78">
        <v>39</v>
      </c>
    </row>
    <row r="55" spans="1:9" ht="12.75">
      <c r="A55" s="229" t="s">
        <v>718</v>
      </c>
      <c r="B55" s="210"/>
      <c r="C55" s="210"/>
      <c r="D55" s="210"/>
      <c r="E55" s="210"/>
      <c r="F55" s="210"/>
      <c r="G55" s="210"/>
      <c r="H55" s="211"/>
      <c r="I55" s="78">
        <v>75</v>
      </c>
    </row>
    <row r="56" spans="1:9" ht="12.75">
      <c r="A56" s="229" t="s">
        <v>719</v>
      </c>
      <c r="B56" s="210"/>
      <c r="C56" s="210"/>
      <c r="D56" s="210"/>
      <c r="E56" s="210"/>
      <c r="F56" s="210"/>
      <c r="G56" s="210"/>
      <c r="H56" s="211"/>
      <c r="I56" s="68">
        <f>'Turmas-GR'!J7</f>
        <v>3752</v>
      </c>
    </row>
    <row r="57" spans="1:9" ht="12.75">
      <c r="A57" s="229" t="s">
        <v>720</v>
      </c>
      <c r="B57" s="210"/>
      <c r="C57" s="210"/>
      <c r="D57" s="210"/>
      <c r="E57" s="210"/>
      <c r="F57" s="210"/>
      <c r="G57" s="210"/>
      <c r="H57" s="211"/>
      <c r="I57" s="68">
        <f>'Turmas-GR'!H7</f>
        <v>314</v>
      </c>
    </row>
    <row r="58" spans="1:9" ht="12.75">
      <c r="A58" s="229" t="s">
        <v>721</v>
      </c>
      <c r="B58" s="210"/>
      <c r="C58" s="210"/>
      <c r="D58" s="210"/>
      <c r="E58" s="210"/>
      <c r="F58" s="210"/>
      <c r="G58" s="210"/>
      <c r="H58" s="211"/>
      <c r="I58" s="68">
        <f>'CH'!D7</f>
        <v>4715</v>
      </c>
    </row>
    <row r="59" spans="1:9" ht="12.75">
      <c r="A59" s="260" t="s">
        <v>871</v>
      </c>
      <c r="B59" s="261"/>
      <c r="C59" s="261"/>
      <c r="D59" s="261"/>
      <c r="E59" s="261"/>
      <c r="F59" s="261"/>
      <c r="G59" s="261"/>
      <c r="H59" s="262"/>
      <c r="I59" s="68">
        <f>'CH'!E7</f>
        <v>7115</v>
      </c>
    </row>
    <row r="60" spans="1:9" ht="12.75">
      <c r="A60" s="229" t="s">
        <v>809</v>
      </c>
      <c r="B60" s="210"/>
      <c r="C60" s="210"/>
      <c r="D60" s="210"/>
      <c r="E60" s="210"/>
      <c r="F60" s="210"/>
      <c r="G60" s="210"/>
      <c r="H60" s="211"/>
      <c r="I60" s="66">
        <f>IF(I55&lt;&gt;0,I56/I55,"0-turma")</f>
        <v>50.026666666666664</v>
      </c>
    </row>
    <row r="61" spans="1:9" ht="12.75">
      <c r="A61" s="229" t="s">
        <v>883</v>
      </c>
      <c r="B61" s="210"/>
      <c r="C61" s="210"/>
      <c r="D61" s="210"/>
      <c r="E61" s="210"/>
      <c r="F61" s="210"/>
      <c r="G61" s="210"/>
      <c r="H61" s="211"/>
      <c r="I61" s="66">
        <f>IF(I28&lt;&gt;0,I56/I28,"0-aluno")</f>
        <v>117.25</v>
      </c>
    </row>
    <row r="62" spans="1:9" ht="13.5" thickBot="1">
      <c r="A62" s="293" t="s">
        <v>722</v>
      </c>
      <c r="B62" s="253"/>
      <c r="C62" s="253"/>
      <c r="D62" s="253"/>
      <c r="E62" s="253"/>
      <c r="F62" s="253"/>
      <c r="G62" s="253"/>
      <c r="H62" s="254"/>
      <c r="I62" s="79">
        <v>19</v>
      </c>
    </row>
    <row r="63" spans="1:9" ht="13.5" thickBot="1">
      <c r="A63" s="208"/>
      <c r="B63" s="208"/>
      <c r="C63" s="208"/>
      <c r="D63" s="208"/>
      <c r="E63" s="208"/>
      <c r="F63" s="208"/>
      <c r="G63" s="208"/>
      <c r="H63" s="208"/>
      <c r="I63" s="208"/>
    </row>
    <row r="64" spans="1:9" ht="13.5" thickBot="1">
      <c r="A64" s="224" t="s">
        <v>801</v>
      </c>
      <c r="B64" s="225"/>
      <c r="C64" s="225"/>
      <c r="D64" s="225"/>
      <c r="E64" s="225"/>
      <c r="F64" s="225"/>
      <c r="G64" s="225"/>
      <c r="H64" s="225"/>
      <c r="I64" s="226"/>
    </row>
    <row r="65" spans="1:9" ht="13.5" thickBot="1">
      <c r="A65" s="263" t="s">
        <v>884</v>
      </c>
      <c r="B65" s="264"/>
      <c r="C65" s="264"/>
      <c r="D65" s="264"/>
      <c r="E65" s="264"/>
      <c r="F65" s="264"/>
      <c r="G65" s="264"/>
      <c r="H65" s="265"/>
      <c r="I65" s="78">
        <v>18</v>
      </c>
    </row>
    <row r="66" spans="1:9" ht="13.5" thickBot="1">
      <c r="A66" s="263" t="s">
        <v>723</v>
      </c>
      <c r="B66" s="264"/>
      <c r="C66" s="264"/>
      <c r="D66" s="264"/>
      <c r="E66" s="264"/>
      <c r="F66" s="264"/>
      <c r="G66" s="264"/>
      <c r="H66" s="265"/>
      <c r="I66" s="78">
        <v>17</v>
      </c>
    </row>
    <row r="67" spans="1:9" ht="12.75">
      <c r="A67" s="229" t="s">
        <v>724</v>
      </c>
      <c r="B67" s="210"/>
      <c r="C67" s="210"/>
      <c r="D67" s="210"/>
      <c r="E67" s="210"/>
      <c r="F67" s="210"/>
      <c r="G67" s="210"/>
      <c r="H67" s="211"/>
      <c r="I67" s="78">
        <v>16</v>
      </c>
    </row>
    <row r="68" spans="1:9" ht="12.75">
      <c r="A68" s="229" t="s">
        <v>725</v>
      </c>
      <c r="B68" s="210"/>
      <c r="C68" s="210"/>
      <c r="D68" s="210"/>
      <c r="E68" s="210"/>
      <c r="F68" s="210"/>
      <c r="G68" s="210"/>
      <c r="H68" s="211"/>
      <c r="I68" s="140">
        <f>'Turmas-PG'!J7</f>
        <v>112</v>
      </c>
    </row>
    <row r="69" spans="1:9" ht="12.75">
      <c r="A69" s="229" t="s">
        <v>726</v>
      </c>
      <c r="B69" s="210"/>
      <c r="C69" s="210"/>
      <c r="D69" s="210"/>
      <c r="E69" s="210"/>
      <c r="F69" s="210"/>
      <c r="G69" s="210"/>
      <c r="H69" s="211"/>
      <c r="I69" s="68">
        <f>'Turmas-PG'!H7</f>
        <v>56</v>
      </c>
    </row>
    <row r="70" spans="1:9" ht="12.75">
      <c r="A70" s="229" t="s">
        <v>727</v>
      </c>
      <c r="B70" s="210"/>
      <c r="C70" s="210"/>
      <c r="D70" s="210"/>
      <c r="E70" s="210"/>
      <c r="F70" s="210"/>
      <c r="G70" s="210"/>
      <c r="H70" s="211"/>
      <c r="I70" s="140">
        <f>'CH'!F7</f>
        <v>900</v>
      </c>
    </row>
    <row r="71" spans="1:9" ht="12.75">
      <c r="A71" s="260" t="s">
        <v>870</v>
      </c>
      <c r="B71" s="261"/>
      <c r="C71" s="261"/>
      <c r="D71" s="261"/>
      <c r="E71" s="261"/>
      <c r="F71" s="261"/>
      <c r="G71" s="261"/>
      <c r="H71" s="262"/>
      <c r="I71" s="68">
        <f>'CH'!G7</f>
        <v>1065</v>
      </c>
    </row>
    <row r="72" spans="1:9" ht="12.75">
      <c r="A72" s="229" t="s">
        <v>810</v>
      </c>
      <c r="B72" s="210"/>
      <c r="C72" s="210"/>
      <c r="D72" s="210"/>
      <c r="E72" s="210"/>
      <c r="F72" s="210"/>
      <c r="G72" s="210"/>
      <c r="H72" s="211"/>
      <c r="I72" s="66">
        <f>IF(I67&lt;&gt;0,I68/I67,"0-turma")</f>
        <v>7</v>
      </c>
    </row>
    <row r="73" spans="1:9" ht="12.75">
      <c r="A73" s="229" t="s">
        <v>885</v>
      </c>
      <c r="B73" s="210"/>
      <c r="C73" s="210"/>
      <c r="D73" s="210"/>
      <c r="E73" s="210"/>
      <c r="F73" s="210"/>
      <c r="G73" s="210"/>
      <c r="H73" s="211"/>
      <c r="I73" s="66">
        <f>IF(I65&lt;&gt;0,I68/I65,"0-aluno")</f>
        <v>6.222222222222222</v>
      </c>
    </row>
    <row r="74" spans="1:9" ht="13.5" thickBot="1">
      <c r="A74" s="293" t="s">
        <v>728</v>
      </c>
      <c r="B74" s="253"/>
      <c r="C74" s="253"/>
      <c r="D74" s="253"/>
      <c r="E74" s="253"/>
      <c r="F74" s="253"/>
      <c r="G74" s="253"/>
      <c r="H74" s="254"/>
      <c r="I74" s="79">
        <v>3</v>
      </c>
    </row>
    <row r="75" spans="1:9" ht="13.5" thickBot="1">
      <c r="A75" s="250"/>
      <c r="B75" s="250"/>
      <c r="C75" s="250"/>
      <c r="D75" s="250"/>
      <c r="E75" s="250"/>
      <c r="F75" s="250"/>
      <c r="G75" s="250"/>
      <c r="H75" s="250"/>
      <c r="I75" s="250"/>
    </row>
    <row r="76" spans="1:9" ht="13.5" thickBot="1">
      <c r="A76" s="224" t="s">
        <v>802</v>
      </c>
      <c r="B76" s="225"/>
      <c r="C76" s="225"/>
      <c r="D76" s="225"/>
      <c r="E76" s="225"/>
      <c r="F76" s="225"/>
      <c r="G76" s="225"/>
      <c r="H76" s="225"/>
      <c r="I76" s="226"/>
    </row>
    <row r="77" spans="1:9" ht="12.75">
      <c r="A77" s="263" t="s">
        <v>729</v>
      </c>
      <c r="B77" s="264"/>
      <c r="C77" s="264"/>
      <c r="D77" s="264"/>
      <c r="E77" s="264"/>
      <c r="F77" s="264"/>
      <c r="G77" s="264"/>
      <c r="H77" s="265"/>
      <c r="I77" s="65">
        <f>IF(I55+I67&lt;&gt;0,(I56+I68)/(I55+I67),"0")</f>
        <v>42.46153846153846</v>
      </c>
    </row>
    <row r="78" spans="1:9" ht="12.75">
      <c r="A78" s="229" t="s">
        <v>811</v>
      </c>
      <c r="B78" s="210"/>
      <c r="C78" s="210"/>
      <c r="D78" s="210"/>
      <c r="E78" s="210"/>
      <c r="F78" s="210"/>
      <c r="G78" s="210"/>
      <c r="H78" s="211"/>
      <c r="I78" s="66">
        <f>IF(I55+I67&lt;&gt;0,(I55+I67)/I28,"0")</f>
        <v>2.84375</v>
      </c>
    </row>
    <row r="79" spans="1:9" ht="12.75">
      <c r="A79" s="229" t="s">
        <v>812</v>
      </c>
      <c r="B79" s="210"/>
      <c r="C79" s="210"/>
      <c r="D79" s="210"/>
      <c r="E79" s="210"/>
      <c r="F79" s="210"/>
      <c r="G79" s="210"/>
      <c r="H79" s="211"/>
      <c r="I79" s="66">
        <f>IF(I28&lt;&gt;0,(I68+I56)/I28,"0")</f>
        <v>120.75</v>
      </c>
    </row>
    <row r="80" spans="1:9" ht="12.75">
      <c r="A80" s="331" t="s">
        <v>813</v>
      </c>
      <c r="B80" s="331"/>
      <c r="C80" s="331"/>
      <c r="D80" s="331"/>
      <c r="E80" s="331"/>
      <c r="F80" s="331"/>
      <c r="G80" s="331"/>
      <c r="H80" s="331"/>
      <c r="I80" s="66">
        <f>IF(I28&lt;&gt;0,(I57+I69)/I28,"0")</f>
        <v>11.5625</v>
      </c>
    </row>
    <row r="81" spans="1:9" ht="12.75">
      <c r="A81" s="309" t="s">
        <v>814</v>
      </c>
      <c r="B81" s="309"/>
      <c r="C81" s="309"/>
      <c r="D81" s="309"/>
      <c r="E81" s="309"/>
      <c r="F81" s="309"/>
      <c r="G81" s="309"/>
      <c r="H81" s="309"/>
      <c r="I81" s="66">
        <f>IF(I28,(I58+I70)/15/I28,"0-docente")</f>
        <v>11.697916666666666</v>
      </c>
    </row>
    <row r="82" spans="1:9" ht="13.5" thickBot="1">
      <c r="A82" s="249"/>
      <c r="B82" s="249"/>
      <c r="C82" s="249"/>
      <c r="D82" s="249"/>
      <c r="E82" s="249"/>
      <c r="F82" s="249"/>
      <c r="G82" s="249"/>
      <c r="H82" s="249"/>
      <c r="I82" s="249"/>
    </row>
    <row r="83" spans="1:9" ht="13.5" thickBot="1">
      <c r="A83" s="224" t="s">
        <v>803</v>
      </c>
      <c r="B83" s="225"/>
      <c r="C83" s="225"/>
      <c r="D83" s="225"/>
      <c r="E83" s="225"/>
      <c r="F83" s="225"/>
      <c r="G83" s="225"/>
      <c r="H83" s="225"/>
      <c r="I83" s="226"/>
    </row>
    <row r="84" spans="1:9" ht="13.5" thickBot="1">
      <c r="A84" s="230" t="s">
        <v>730</v>
      </c>
      <c r="B84" s="225"/>
      <c r="C84" s="225"/>
      <c r="D84" s="231"/>
      <c r="E84" s="135" t="s">
        <v>731</v>
      </c>
      <c r="F84" s="232" t="s">
        <v>732</v>
      </c>
      <c r="G84" s="233"/>
      <c r="H84" s="232" t="s">
        <v>733</v>
      </c>
      <c r="I84" s="233"/>
    </row>
    <row r="85" spans="1:9" ht="12.75">
      <c r="A85" s="354" t="s">
        <v>734</v>
      </c>
      <c r="B85" s="264"/>
      <c r="C85" s="264"/>
      <c r="D85" s="265"/>
      <c r="E85" s="69">
        <f>'Turmas-GR'!R7</f>
        <v>1781</v>
      </c>
      <c r="F85" s="355">
        <f>IF(E89&lt;&gt;0,E85/E89,"0-Aluno")</f>
        <v>0.47468017057569295</v>
      </c>
      <c r="G85" s="356"/>
      <c r="H85" s="257">
        <f>IF(E85+E86&lt;&gt;0,E85/(E85+E86),"0-Aluno")</f>
        <v>0.5743308610125766</v>
      </c>
      <c r="I85" s="257"/>
    </row>
    <row r="86" spans="1:9" ht="12.75">
      <c r="A86" s="235" t="s">
        <v>735</v>
      </c>
      <c r="B86" s="210"/>
      <c r="C86" s="210"/>
      <c r="D86" s="211"/>
      <c r="E86" s="70">
        <f>'Turmas-GR'!P7</f>
        <v>1320</v>
      </c>
      <c r="F86" s="251">
        <f>IF(E89&lt;&gt;0,E86/E89,"0-Aluno")</f>
        <v>0.35181236673773986</v>
      </c>
      <c r="G86" s="234"/>
      <c r="H86" s="234">
        <f>IF(E85+E86&lt;&gt;0,E86/(E85+E86),"0-Aluno")</f>
        <v>0.4256691389874234</v>
      </c>
      <c r="I86" s="234"/>
    </row>
    <row r="87" spans="1:9" ht="12.75">
      <c r="A87" s="235" t="s">
        <v>736</v>
      </c>
      <c r="B87" s="210"/>
      <c r="C87" s="210"/>
      <c r="D87" s="211"/>
      <c r="E87" s="71">
        <f>'Turmas-GR'!M7</f>
        <v>651</v>
      </c>
      <c r="F87" s="251">
        <f>IF(E89&lt;&gt;0,E87/E89,"0-Aluno")</f>
        <v>0.17350746268656717</v>
      </c>
      <c r="G87" s="234"/>
      <c r="H87" s="271" t="s">
        <v>616</v>
      </c>
      <c r="I87" s="272"/>
    </row>
    <row r="88" spans="1:9" ht="13.5" thickBot="1">
      <c r="A88" s="252" t="s">
        <v>737</v>
      </c>
      <c r="B88" s="253"/>
      <c r="C88" s="253"/>
      <c r="D88" s="254"/>
      <c r="E88" s="72">
        <f>E86+E87</f>
        <v>1971</v>
      </c>
      <c r="F88" s="255">
        <f>IF(E89&lt;&gt;0,E88/E89,"0-Aluno")</f>
        <v>0.525319829424307</v>
      </c>
      <c r="G88" s="248"/>
      <c r="H88" s="349" t="s">
        <v>616</v>
      </c>
      <c r="I88" s="350"/>
    </row>
    <row r="89" spans="1:9" ht="13.5" thickBot="1">
      <c r="A89" s="252" t="s">
        <v>855</v>
      </c>
      <c r="B89" s="253"/>
      <c r="C89" s="253"/>
      <c r="D89" s="254"/>
      <c r="E89" s="72">
        <f>E85+E88</f>
        <v>3752</v>
      </c>
      <c r="F89" s="255">
        <f>IF(E89&lt;&gt;0,F85+F88,"0-aluno")</f>
        <v>1</v>
      </c>
      <c r="G89" s="248"/>
      <c r="H89" s="248">
        <f>IF(E89&lt;&gt;0,H85+H86,"0-Aluno")</f>
        <v>1</v>
      </c>
      <c r="I89" s="248"/>
    </row>
    <row r="90" spans="1:9" ht="14.25" customHeight="1" thickBot="1">
      <c r="A90" s="212"/>
      <c r="B90" s="212"/>
      <c r="C90" s="212"/>
      <c r="D90" s="212"/>
      <c r="E90" s="212"/>
      <c r="F90" s="212"/>
      <c r="G90" s="212"/>
      <c r="H90" s="212"/>
      <c r="I90" s="212"/>
    </row>
    <row r="91" spans="1:9" ht="13.5" thickBot="1">
      <c r="A91" s="224" t="s">
        <v>804</v>
      </c>
      <c r="B91" s="225"/>
      <c r="C91" s="225"/>
      <c r="D91" s="225"/>
      <c r="E91" s="225"/>
      <c r="F91" s="225"/>
      <c r="G91" s="225"/>
      <c r="H91" s="225"/>
      <c r="I91" s="226"/>
    </row>
    <row r="92" spans="1:9" ht="13.5" thickBot="1">
      <c r="A92" s="230" t="s">
        <v>730</v>
      </c>
      <c r="B92" s="225"/>
      <c r="C92" s="225"/>
      <c r="D92" s="231"/>
      <c r="E92" s="135" t="s">
        <v>731</v>
      </c>
      <c r="F92" s="383" t="s">
        <v>732</v>
      </c>
      <c r="G92" s="384"/>
      <c r="H92" s="232" t="s">
        <v>733</v>
      </c>
      <c r="I92" s="233"/>
    </row>
    <row r="93" spans="1:9" ht="12.75">
      <c r="A93" s="354" t="s">
        <v>734</v>
      </c>
      <c r="B93" s="264"/>
      <c r="C93" s="264"/>
      <c r="D93" s="265"/>
      <c r="E93" s="73">
        <f>'Turmas-PG'!R7</f>
        <v>78</v>
      </c>
      <c r="F93" s="256">
        <f>IF(E97&lt;&gt;0,E93/E97,"0-Aluno")</f>
        <v>0.6964285714285714</v>
      </c>
      <c r="G93" s="234"/>
      <c r="H93" s="257">
        <f>IF(E93+E94&lt;&gt;0,E93/(E93+E94),"0-Aluno")</f>
        <v>0.75</v>
      </c>
      <c r="I93" s="257"/>
    </row>
    <row r="94" spans="1:9" ht="12.75">
      <c r="A94" s="235" t="s">
        <v>735</v>
      </c>
      <c r="B94" s="210"/>
      <c r="C94" s="210"/>
      <c r="D94" s="211"/>
      <c r="E94" s="74">
        <f>'Turmas-PG'!P7</f>
        <v>26</v>
      </c>
      <c r="F94" s="256">
        <f>IF(E97&lt;&gt;0,E94/E97,"0-Aluno")</f>
        <v>0.23214285714285715</v>
      </c>
      <c r="G94" s="234"/>
      <c r="H94" s="257">
        <f>IF(E93+E94&lt;&gt;0,E94/(E93+E94),"0-Aluno")</f>
        <v>0.25</v>
      </c>
      <c r="I94" s="257"/>
    </row>
    <row r="95" spans="1:9" ht="12.75">
      <c r="A95" s="235" t="s">
        <v>736</v>
      </c>
      <c r="B95" s="210"/>
      <c r="C95" s="210"/>
      <c r="D95" s="211"/>
      <c r="E95" s="74">
        <f>'Turmas-PG'!M7</f>
        <v>8</v>
      </c>
      <c r="F95" s="256">
        <f>IF(E97&lt;&gt;0,E95/E97,"0-Aluno")</f>
        <v>0.07142857142857142</v>
      </c>
      <c r="G95" s="234"/>
      <c r="H95" s="271" t="s">
        <v>616</v>
      </c>
      <c r="I95" s="272"/>
    </row>
    <row r="96" spans="1:9" ht="13.5" thickBot="1">
      <c r="A96" s="252" t="s">
        <v>737</v>
      </c>
      <c r="B96" s="253"/>
      <c r="C96" s="253"/>
      <c r="D96" s="254"/>
      <c r="E96" s="72">
        <f>E94+E95</f>
        <v>34</v>
      </c>
      <c r="F96" s="258">
        <f>IF(E97&lt;&gt;0,E96/E97,"0-Aluno")</f>
        <v>0.30357142857142855</v>
      </c>
      <c r="G96" s="259"/>
      <c r="H96" s="271" t="s">
        <v>616</v>
      </c>
      <c r="I96" s="272"/>
    </row>
    <row r="97" spans="1:9" ht="13.5" thickBot="1">
      <c r="A97" s="252" t="s">
        <v>855</v>
      </c>
      <c r="B97" s="253"/>
      <c r="C97" s="253"/>
      <c r="D97" s="254"/>
      <c r="E97" s="72">
        <f>E93+E96</f>
        <v>112</v>
      </c>
      <c r="F97" s="385">
        <f>IF(E97&lt;&gt;0,F93+F96,"0-Aluno")</f>
        <v>1</v>
      </c>
      <c r="G97" s="386"/>
      <c r="H97" s="248">
        <f>IF(E97&lt;&gt;0,H93+H94,"0-Aluno")</f>
        <v>1</v>
      </c>
      <c r="I97" s="248"/>
    </row>
    <row r="98" spans="1:9" ht="14.25" customHeight="1" thickBot="1">
      <c r="A98" s="212"/>
      <c r="B98" s="212"/>
      <c r="C98" s="212"/>
      <c r="D98" s="212"/>
      <c r="E98" s="212"/>
      <c r="F98" s="212"/>
      <c r="G98" s="212"/>
      <c r="H98" s="212"/>
      <c r="I98" s="212"/>
    </row>
    <row r="99" spans="1:9" ht="13.5" thickBot="1">
      <c r="A99" s="224" t="s">
        <v>878</v>
      </c>
      <c r="B99" s="225"/>
      <c r="C99" s="225"/>
      <c r="D99" s="225"/>
      <c r="E99" s="225"/>
      <c r="F99" s="225"/>
      <c r="G99" s="225"/>
      <c r="H99" s="225"/>
      <c r="I99" s="226"/>
    </row>
    <row r="100" spans="1:9" ht="13.5" thickBot="1">
      <c r="A100" s="236" t="s">
        <v>730</v>
      </c>
      <c r="B100" s="237"/>
      <c r="C100" s="237"/>
      <c r="D100" s="237"/>
      <c r="E100" s="237"/>
      <c r="F100" s="237"/>
      <c r="G100" s="237"/>
      <c r="H100" s="238"/>
      <c r="I100" s="136" t="s">
        <v>738</v>
      </c>
    </row>
    <row r="101" spans="1:9" ht="12.75">
      <c r="A101" s="239" t="s">
        <v>703</v>
      </c>
      <c r="B101" s="240"/>
      <c r="C101" s="240"/>
      <c r="D101" s="240"/>
      <c r="E101" s="240"/>
      <c r="F101" s="240"/>
      <c r="G101" s="240"/>
      <c r="H101" s="241"/>
      <c r="I101" s="85">
        <v>11</v>
      </c>
    </row>
    <row r="102" spans="1:9" ht="12.75">
      <c r="A102" s="242" t="s">
        <v>879</v>
      </c>
      <c r="B102" s="243"/>
      <c r="C102" s="243"/>
      <c r="D102" s="243"/>
      <c r="E102" s="243"/>
      <c r="F102" s="243"/>
      <c r="G102" s="243"/>
      <c r="H102" s="244"/>
      <c r="I102" s="84">
        <v>12</v>
      </c>
    </row>
    <row r="103" spans="1:9" ht="12.75">
      <c r="A103" s="242" t="s">
        <v>880</v>
      </c>
      <c r="B103" s="243"/>
      <c r="C103" s="243"/>
      <c r="D103" s="243"/>
      <c r="E103" s="243"/>
      <c r="F103" s="243"/>
      <c r="G103" s="243"/>
      <c r="H103" s="244"/>
      <c r="I103" s="84">
        <v>14</v>
      </c>
    </row>
    <row r="104" spans="1:9" ht="12.75">
      <c r="A104" s="242" t="s">
        <v>876</v>
      </c>
      <c r="B104" s="243"/>
      <c r="C104" s="243"/>
      <c r="D104" s="243"/>
      <c r="E104" s="243"/>
      <c r="F104" s="243"/>
      <c r="G104" s="243"/>
      <c r="H104" s="244"/>
      <c r="I104" s="84">
        <v>8</v>
      </c>
    </row>
    <row r="105" spans="1:9" ht="12.75">
      <c r="A105" s="242" t="s">
        <v>874</v>
      </c>
      <c r="B105" s="243"/>
      <c r="C105" s="243"/>
      <c r="D105" s="243"/>
      <c r="E105" s="243"/>
      <c r="F105" s="243"/>
      <c r="G105" s="243"/>
      <c r="H105" s="244"/>
      <c r="I105" s="84">
        <v>4</v>
      </c>
    </row>
    <row r="106" spans="1:9" ht="12.75">
      <c r="A106" s="242" t="s">
        <v>872</v>
      </c>
      <c r="B106" s="243"/>
      <c r="C106" s="243"/>
      <c r="D106" s="243"/>
      <c r="E106" s="243"/>
      <c r="F106" s="243"/>
      <c r="G106" s="243"/>
      <c r="H106" s="244"/>
      <c r="I106" s="84">
        <v>12</v>
      </c>
    </row>
    <row r="107" spans="1:9" ht="12.75">
      <c r="A107" s="242" t="s">
        <v>873</v>
      </c>
      <c r="B107" s="243"/>
      <c r="C107" s="243"/>
      <c r="D107" s="243"/>
      <c r="E107" s="243"/>
      <c r="F107" s="243"/>
      <c r="G107" s="243"/>
      <c r="H107" s="244"/>
      <c r="I107" s="84">
        <v>12</v>
      </c>
    </row>
    <row r="108" spans="1:9" ht="12.75">
      <c r="A108" s="242" t="s">
        <v>875</v>
      </c>
      <c r="B108" s="243"/>
      <c r="C108" s="243"/>
      <c r="D108" s="243"/>
      <c r="E108" s="243"/>
      <c r="F108" s="243"/>
      <c r="G108" s="243"/>
      <c r="H108" s="244"/>
      <c r="I108" s="84">
        <v>13</v>
      </c>
    </row>
    <row r="109" spans="1:9" ht="12.75">
      <c r="A109" s="242" t="s">
        <v>739</v>
      </c>
      <c r="B109" s="243"/>
      <c r="C109" s="243"/>
      <c r="D109" s="243"/>
      <c r="E109" s="243"/>
      <c r="F109" s="243"/>
      <c r="G109" s="243"/>
      <c r="H109" s="244"/>
      <c r="I109" s="84">
        <v>0</v>
      </c>
    </row>
    <row r="110" spans="1:9" ht="12.75">
      <c r="A110" s="242" t="s">
        <v>657</v>
      </c>
      <c r="B110" s="243"/>
      <c r="C110" s="243"/>
      <c r="D110" s="243"/>
      <c r="E110" s="243"/>
      <c r="F110" s="243"/>
      <c r="G110" s="243"/>
      <c r="H110" s="244"/>
      <c r="I110" s="84">
        <v>11</v>
      </c>
    </row>
    <row r="111" spans="1:9" ht="12.75">
      <c r="A111" s="242" t="s">
        <v>740</v>
      </c>
      <c r="B111" s="243"/>
      <c r="C111" s="243"/>
      <c r="D111" s="243"/>
      <c r="E111" s="243"/>
      <c r="F111" s="243"/>
      <c r="G111" s="243"/>
      <c r="H111" s="244"/>
      <c r="I111" s="84">
        <v>8</v>
      </c>
    </row>
    <row r="112" spans="1:9" ht="12.75">
      <c r="A112" s="242" t="s">
        <v>877</v>
      </c>
      <c r="B112" s="243"/>
      <c r="C112" s="243"/>
      <c r="D112" s="243"/>
      <c r="E112" s="243"/>
      <c r="F112" s="243"/>
      <c r="G112" s="243"/>
      <c r="H112" s="244"/>
      <c r="I112" s="84">
        <v>4</v>
      </c>
    </row>
    <row r="113" spans="1:9" ht="13.5" thickBot="1">
      <c r="A113" s="268" t="s">
        <v>627</v>
      </c>
      <c r="B113" s="269"/>
      <c r="C113" s="269"/>
      <c r="D113" s="269"/>
      <c r="E113" s="269"/>
      <c r="F113" s="269"/>
      <c r="G113" s="269"/>
      <c r="H113" s="270"/>
      <c r="I113" s="75">
        <f>SUM(I101:J112)</f>
        <v>109</v>
      </c>
    </row>
    <row r="114" spans="1:9" ht="11.25" customHeight="1" thickBot="1">
      <c r="A114" s="212"/>
      <c r="B114" s="212"/>
      <c r="C114" s="212"/>
      <c r="D114" s="212"/>
      <c r="E114" s="212"/>
      <c r="F114" s="212"/>
      <c r="G114" s="212"/>
      <c r="H114" s="212"/>
      <c r="I114" s="212"/>
    </row>
    <row r="115" spans="1:9" ht="13.5" thickBot="1">
      <c r="A115" s="224" t="s">
        <v>805</v>
      </c>
      <c r="B115" s="225"/>
      <c r="C115" s="225"/>
      <c r="D115" s="225"/>
      <c r="E115" s="225"/>
      <c r="F115" s="225"/>
      <c r="G115" s="225"/>
      <c r="H115" s="225"/>
      <c r="I115" s="226"/>
    </row>
    <row r="116" spans="1:9" ht="13.5" thickBot="1">
      <c r="A116" s="374" t="s">
        <v>730</v>
      </c>
      <c r="B116" s="375"/>
      <c r="C116" s="375"/>
      <c r="D116" s="375"/>
      <c r="E116" s="375"/>
      <c r="F116" s="375"/>
      <c r="G116" s="375"/>
      <c r="H116" s="376"/>
      <c r="I116" s="136" t="s">
        <v>705</v>
      </c>
    </row>
    <row r="117" spans="1:9" ht="12.75">
      <c r="A117" s="377" t="s">
        <v>663</v>
      </c>
      <c r="B117" s="378"/>
      <c r="C117" s="378"/>
      <c r="D117" s="378"/>
      <c r="E117" s="378"/>
      <c r="F117" s="378"/>
      <c r="G117" s="378"/>
      <c r="H117" s="379"/>
      <c r="I117" s="80">
        <v>23</v>
      </c>
    </row>
    <row r="118" spans="1:9" ht="12.75">
      <c r="A118" s="246" t="s">
        <v>894</v>
      </c>
      <c r="B118" s="194"/>
      <c r="C118" s="194"/>
      <c r="D118" s="194"/>
      <c r="E118" s="194"/>
      <c r="F118" s="194"/>
      <c r="G118" s="194"/>
      <c r="H118" s="247"/>
      <c r="I118" s="81">
        <v>4</v>
      </c>
    </row>
    <row r="119" spans="1:9" ht="12.75">
      <c r="A119" s="246" t="s">
        <v>792</v>
      </c>
      <c r="B119" s="194"/>
      <c r="C119" s="194"/>
      <c r="D119" s="194"/>
      <c r="E119" s="194"/>
      <c r="F119" s="194"/>
      <c r="G119" s="194"/>
      <c r="H119" s="247"/>
      <c r="I119" s="81">
        <v>3</v>
      </c>
    </row>
    <row r="120" spans="1:9" ht="13.5" thickBot="1">
      <c r="A120" s="246" t="s">
        <v>665</v>
      </c>
      <c r="B120" s="194"/>
      <c r="C120" s="194"/>
      <c r="D120" s="194"/>
      <c r="E120" s="194"/>
      <c r="F120" s="194"/>
      <c r="G120" s="194"/>
      <c r="H120" s="247"/>
      <c r="I120" s="81">
        <v>11</v>
      </c>
    </row>
    <row r="121" spans="1:9" ht="13.5" customHeight="1" thickBot="1">
      <c r="A121" s="212"/>
      <c r="B121" s="212"/>
      <c r="C121" s="212"/>
      <c r="D121" s="212"/>
      <c r="E121" s="212"/>
      <c r="F121" s="212"/>
      <c r="G121" s="212"/>
      <c r="H121" s="212"/>
      <c r="I121" s="212"/>
    </row>
    <row r="122" spans="1:9" ht="13.5" thickBot="1">
      <c r="A122" s="224" t="s">
        <v>806</v>
      </c>
      <c r="B122" s="225"/>
      <c r="C122" s="225"/>
      <c r="D122" s="225"/>
      <c r="E122" s="225"/>
      <c r="F122" s="225"/>
      <c r="G122" s="225"/>
      <c r="H122" s="225"/>
      <c r="I122" s="226"/>
    </row>
    <row r="123" spans="1:9" ht="13.5" thickBot="1">
      <c r="A123" s="374" t="s">
        <v>730</v>
      </c>
      <c r="B123" s="375"/>
      <c r="C123" s="375"/>
      <c r="D123" s="375"/>
      <c r="E123" s="375"/>
      <c r="F123" s="375"/>
      <c r="G123" s="375"/>
      <c r="H123" s="376"/>
      <c r="I123" s="137" t="s">
        <v>705</v>
      </c>
    </row>
    <row r="124" spans="1:9" ht="12.75">
      <c r="A124" s="377" t="s">
        <v>666</v>
      </c>
      <c r="B124" s="378"/>
      <c r="C124" s="378"/>
      <c r="D124" s="378"/>
      <c r="E124" s="378"/>
      <c r="F124" s="378"/>
      <c r="G124" s="378"/>
      <c r="H124" s="379"/>
      <c r="I124" s="100">
        <v>5</v>
      </c>
    </row>
    <row r="125" spans="1:9" ht="12.75">
      <c r="A125" s="246" t="s">
        <v>664</v>
      </c>
      <c r="B125" s="194"/>
      <c r="C125" s="194"/>
      <c r="D125" s="194"/>
      <c r="E125" s="194"/>
      <c r="F125" s="194"/>
      <c r="G125" s="194"/>
      <c r="H125" s="247"/>
      <c r="I125" s="101">
        <v>4</v>
      </c>
    </row>
    <row r="126" spans="1:9" ht="12.75">
      <c r="A126" s="246" t="s">
        <v>667</v>
      </c>
      <c r="B126" s="194"/>
      <c r="C126" s="194"/>
      <c r="D126" s="194"/>
      <c r="E126" s="194"/>
      <c r="F126" s="194"/>
      <c r="G126" s="194"/>
      <c r="H126" s="247"/>
      <c r="I126" s="101">
        <v>5</v>
      </c>
    </row>
    <row r="127" spans="1:9" ht="12.75" customHeight="1" thickBot="1">
      <c r="A127" s="380" t="s">
        <v>668</v>
      </c>
      <c r="B127" s="381"/>
      <c r="C127" s="381"/>
      <c r="D127" s="381"/>
      <c r="E127" s="381"/>
      <c r="F127" s="381"/>
      <c r="G127" s="381"/>
      <c r="H127" s="382"/>
      <c r="I127" s="139">
        <v>250000</v>
      </c>
    </row>
    <row r="128" spans="1:13" ht="13.5" customHeight="1" thickBot="1">
      <c r="A128" s="245"/>
      <c r="B128" s="245"/>
      <c r="C128" s="245"/>
      <c r="D128" s="245"/>
      <c r="E128" s="245"/>
      <c r="F128" s="245"/>
      <c r="G128" s="245"/>
      <c r="H128" s="245"/>
      <c r="I128" s="245"/>
      <c r="J128" s="141"/>
      <c r="K128" s="141"/>
      <c r="L128" s="141"/>
      <c r="M128" s="141"/>
    </row>
    <row r="129" spans="1:9" ht="12.75" hidden="1">
      <c r="A129" s="142"/>
      <c r="B129" s="142"/>
      <c r="C129" s="142"/>
      <c r="D129" s="142"/>
      <c r="E129" s="142"/>
      <c r="F129" s="142"/>
      <c r="G129" s="142"/>
      <c r="H129" s="142"/>
      <c r="I129" s="142"/>
    </row>
    <row r="130" spans="1:9" ht="12.75" hidden="1">
      <c r="A130" s="142"/>
      <c r="B130" s="142"/>
      <c r="C130" s="142"/>
      <c r="D130" s="142"/>
      <c r="E130" s="142"/>
      <c r="F130" s="142"/>
      <c r="G130" s="142"/>
      <c r="H130" s="142"/>
      <c r="I130" s="142"/>
    </row>
    <row r="131" spans="1:9" ht="12.75" hidden="1">
      <c r="A131" s="142"/>
      <c r="B131" s="142"/>
      <c r="C131" s="142"/>
      <c r="D131" s="142"/>
      <c r="E131" s="142"/>
      <c r="F131" s="142"/>
      <c r="G131" s="142"/>
      <c r="H131" s="142"/>
      <c r="I131" s="142"/>
    </row>
    <row r="132" spans="1:9" ht="12.75" hidden="1">
      <c r="A132" s="142"/>
      <c r="B132" s="142"/>
      <c r="C132" s="142"/>
      <c r="D132" s="142"/>
      <c r="E132" s="142"/>
      <c r="F132" s="142"/>
      <c r="G132" s="142"/>
      <c r="H132" s="142"/>
      <c r="I132" s="142"/>
    </row>
    <row r="133" spans="1:9" ht="12.75" hidden="1">
      <c r="A133" s="142"/>
      <c r="B133" s="142"/>
      <c r="C133" s="142"/>
      <c r="D133" s="142"/>
      <c r="E133" s="142"/>
      <c r="F133" s="142"/>
      <c r="G133" s="142"/>
      <c r="H133" s="142"/>
      <c r="I133" s="142"/>
    </row>
    <row r="134" spans="1:9" ht="13.5" thickBot="1">
      <c r="A134" s="224" t="s">
        <v>807</v>
      </c>
      <c r="B134" s="225"/>
      <c r="C134" s="225"/>
      <c r="D134" s="225"/>
      <c r="E134" s="225"/>
      <c r="F134" s="225"/>
      <c r="G134" s="225"/>
      <c r="H134" s="225"/>
      <c r="I134" s="226"/>
    </row>
    <row r="135" spans="1:9" ht="13.5" thickBot="1">
      <c r="A135" s="344" t="s">
        <v>730</v>
      </c>
      <c r="B135" s="250"/>
      <c r="C135" s="250"/>
      <c r="D135" s="250"/>
      <c r="E135" s="250"/>
      <c r="F135" s="250"/>
      <c r="G135" s="250"/>
      <c r="H135" s="345"/>
      <c r="I135" s="138" t="s">
        <v>705</v>
      </c>
    </row>
    <row r="136" spans="1:9" ht="12.75">
      <c r="A136" s="201" t="s">
        <v>863</v>
      </c>
      <c r="B136" s="194"/>
      <c r="C136" s="194"/>
      <c r="D136" s="194"/>
      <c r="E136" s="194"/>
      <c r="F136" s="194"/>
      <c r="G136" s="194"/>
      <c r="H136" s="193"/>
      <c r="I136" s="143">
        <v>3</v>
      </c>
    </row>
    <row r="137" spans="1:9" ht="12.75">
      <c r="A137" s="201" t="s">
        <v>881</v>
      </c>
      <c r="B137" s="194"/>
      <c r="C137" s="194"/>
      <c r="D137" s="194"/>
      <c r="E137" s="194"/>
      <c r="F137" s="194"/>
      <c r="G137" s="194"/>
      <c r="H137" s="193"/>
      <c r="I137" s="143">
        <v>9</v>
      </c>
    </row>
    <row r="138" spans="1:9" ht="12.75">
      <c r="A138" s="201" t="s">
        <v>882</v>
      </c>
      <c r="B138" s="194"/>
      <c r="C138" s="194"/>
      <c r="D138" s="194"/>
      <c r="E138" s="194"/>
      <c r="F138" s="194"/>
      <c r="G138" s="194"/>
      <c r="H138" s="193"/>
      <c r="I138" s="143">
        <v>4</v>
      </c>
    </row>
    <row r="139" spans="1:9" ht="12.75">
      <c r="A139" s="201" t="s">
        <v>741</v>
      </c>
      <c r="B139" s="194"/>
      <c r="C139" s="194"/>
      <c r="D139" s="194"/>
      <c r="E139" s="194"/>
      <c r="F139" s="194"/>
      <c r="G139" s="194"/>
      <c r="H139" s="193"/>
      <c r="I139" s="143">
        <v>13</v>
      </c>
    </row>
    <row r="140" spans="1:9" ht="12.75">
      <c r="A140" s="201" t="s">
        <v>742</v>
      </c>
      <c r="B140" s="194"/>
      <c r="C140" s="194"/>
      <c r="D140" s="194"/>
      <c r="E140" s="194"/>
      <c r="F140" s="194"/>
      <c r="G140" s="194"/>
      <c r="H140" s="193"/>
      <c r="I140" s="143">
        <v>1</v>
      </c>
    </row>
    <row r="141" spans="1:9" ht="12.75">
      <c r="A141" s="201" t="s">
        <v>660</v>
      </c>
      <c r="B141" s="194"/>
      <c r="C141" s="194"/>
      <c r="D141" s="194"/>
      <c r="E141" s="194"/>
      <c r="F141" s="194"/>
      <c r="G141" s="194"/>
      <c r="H141" s="193"/>
      <c r="I141" s="143">
        <v>1</v>
      </c>
    </row>
    <row r="142" spans="1:9" ht="12.75">
      <c r="A142" s="201" t="s">
        <v>661</v>
      </c>
      <c r="B142" s="194"/>
      <c r="C142" s="194"/>
      <c r="D142" s="194"/>
      <c r="E142" s="194"/>
      <c r="F142" s="194"/>
      <c r="G142" s="194"/>
      <c r="H142" s="193"/>
      <c r="I142" s="143">
        <v>2</v>
      </c>
    </row>
    <row r="143" spans="1:9" ht="12.75">
      <c r="A143" s="201" t="s">
        <v>860</v>
      </c>
      <c r="B143" s="194"/>
      <c r="C143" s="194"/>
      <c r="D143" s="194"/>
      <c r="E143" s="194"/>
      <c r="F143" s="194"/>
      <c r="G143" s="194"/>
      <c r="H143" s="193"/>
      <c r="I143" s="143">
        <v>10</v>
      </c>
    </row>
    <row r="144" spans="1:9" ht="12.75">
      <c r="A144" s="201" t="s">
        <v>859</v>
      </c>
      <c r="B144" s="194"/>
      <c r="C144" s="194"/>
      <c r="D144" s="194"/>
      <c r="E144" s="194"/>
      <c r="F144" s="194"/>
      <c r="G144" s="194"/>
      <c r="H144" s="193"/>
      <c r="I144" s="143">
        <v>16</v>
      </c>
    </row>
    <row r="145" spans="1:9" ht="12.75">
      <c r="A145" s="201" t="s">
        <v>861</v>
      </c>
      <c r="B145" s="194"/>
      <c r="C145" s="194"/>
      <c r="D145" s="194"/>
      <c r="E145" s="194"/>
      <c r="F145" s="194"/>
      <c r="G145" s="194"/>
      <c r="H145" s="193"/>
      <c r="I145" s="143">
        <v>6</v>
      </c>
    </row>
    <row r="146" spans="1:9" ht="13.5" thickBot="1">
      <c r="A146" s="201" t="s">
        <v>862</v>
      </c>
      <c r="B146" s="194"/>
      <c r="C146" s="194"/>
      <c r="D146" s="194"/>
      <c r="E146" s="194"/>
      <c r="F146" s="194"/>
      <c r="G146" s="194"/>
      <c r="H146" s="193"/>
      <c r="I146" s="143">
        <v>4</v>
      </c>
    </row>
    <row r="147" spans="1:9" ht="15" customHeight="1" thickBot="1">
      <c r="A147" s="212"/>
      <c r="B147" s="212"/>
      <c r="C147" s="212"/>
      <c r="D147" s="212"/>
      <c r="E147" s="212"/>
      <c r="F147" s="212"/>
      <c r="G147" s="212"/>
      <c r="H147" s="212"/>
      <c r="I147" s="212"/>
    </row>
    <row r="148" spans="1:9" ht="14.25" thickBot="1" thickTop="1">
      <c r="A148" s="294" t="s">
        <v>808</v>
      </c>
      <c r="B148" s="295"/>
      <c r="C148" s="295"/>
      <c r="D148" s="295"/>
      <c r="E148" s="295"/>
      <c r="F148" s="295"/>
      <c r="G148" s="295"/>
      <c r="H148" s="295"/>
      <c r="I148" s="296"/>
    </row>
    <row r="149" spans="1:9" ht="14.25" thickBot="1" thickTop="1">
      <c r="A149" s="357" t="s">
        <v>730</v>
      </c>
      <c r="B149" s="357"/>
      <c r="C149" s="357"/>
      <c r="D149" s="134" t="s">
        <v>624</v>
      </c>
      <c r="E149" s="358" t="s">
        <v>619</v>
      </c>
      <c r="F149" s="358"/>
      <c r="G149" s="358" t="s">
        <v>618</v>
      </c>
      <c r="H149" s="358"/>
      <c r="I149" s="358"/>
    </row>
    <row r="150" spans="1:9" ht="13.5" customHeight="1" thickBot="1">
      <c r="A150" s="364" t="s">
        <v>686</v>
      </c>
      <c r="B150" s="365"/>
      <c r="C150" s="366"/>
      <c r="D150" s="187">
        <f>'CH'!A7</f>
        <v>3532</v>
      </c>
      <c r="E150" s="359">
        <f>IF(D167&lt;&gt;0,D150/D167,"CHTotal-0")</f>
        <v>0.12069849297748009</v>
      </c>
      <c r="F150" s="360"/>
      <c r="G150" s="361" t="s">
        <v>617</v>
      </c>
      <c r="H150" s="362"/>
      <c r="I150" s="363"/>
    </row>
    <row r="151" spans="1:9" ht="13.5" customHeight="1" thickBot="1">
      <c r="A151" s="288" t="s">
        <v>744</v>
      </c>
      <c r="B151" s="289"/>
      <c r="C151" s="290"/>
      <c r="D151" s="188">
        <f>'CH'!B7</f>
        <v>0</v>
      </c>
      <c r="E151" s="291">
        <f>IF(D167&lt;&gt;0,D151/D167,"CHTotal-0")</f>
        <v>0</v>
      </c>
      <c r="F151" s="367"/>
      <c r="G151" s="368">
        <f>D167-D150-D151</f>
        <v>25731</v>
      </c>
      <c r="H151" s="369"/>
      <c r="I151" s="370"/>
    </row>
    <row r="152" spans="1:9" ht="12.75" customHeight="1">
      <c r="A152" s="288" t="s">
        <v>747</v>
      </c>
      <c r="B152" s="289"/>
      <c r="C152" s="290"/>
      <c r="D152" s="188">
        <f>'CH'!C7</f>
        <v>1630</v>
      </c>
      <c r="E152" s="291">
        <f>IF(D167&lt;&gt;0,D152/D167,"CHTotal-0")</f>
        <v>0.05570173939787445</v>
      </c>
      <c r="F152" s="292"/>
      <c r="G152" s="371">
        <f>IF(G151&lt;&gt;0,D152/G151,"CHDisponivel-0")</f>
        <v>0.0633477128755198</v>
      </c>
      <c r="H152" s="372"/>
      <c r="I152" s="373"/>
    </row>
    <row r="153" spans="1:9" ht="12.75" customHeight="1">
      <c r="A153" s="288" t="s">
        <v>609</v>
      </c>
      <c r="B153" s="289"/>
      <c r="C153" s="290"/>
      <c r="D153" s="188">
        <f>'CH'!D7</f>
        <v>4715</v>
      </c>
      <c r="E153" s="291">
        <f>IF(D167&lt;&gt;0,D153/D167,"CHTotal-0")</f>
        <v>0.16112497009875953</v>
      </c>
      <c r="F153" s="292"/>
      <c r="G153" s="297">
        <f>IF(G151&lt;&gt;0,D153/G151,"CHDisponivel-0")</f>
        <v>0.1832420038086355</v>
      </c>
      <c r="H153" s="298"/>
      <c r="I153" s="299"/>
    </row>
    <row r="154" spans="1:9" ht="12.75" customHeight="1">
      <c r="A154" s="288" t="s">
        <v>790</v>
      </c>
      <c r="B154" s="289"/>
      <c r="C154" s="290"/>
      <c r="D154" s="188">
        <f>'CH'!E7</f>
        <v>7115</v>
      </c>
      <c r="E154" s="291">
        <f>IF(D167&lt;&gt;0,D154/D167,"CHTotal-0")</f>
        <v>0.2431398011140348</v>
      </c>
      <c r="F154" s="292"/>
      <c r="G154" s="297">
        <f>IF(G151&lt;&gt;0,D154/G151,"CHDisponivel-0")</f>
        <v>0.27651470988302046</v>
      </c>
      <c r="H154" s="298"/>
      <c r="I154" s="299"/>
    </row>
    <row r="155" spans="1:9" ht="12.75" customHeight="1">
      <c r="A155" s="288" t="s">
        <v>610</v>
      </c>
      <c r="B155" s="289"/>
      <c r="C155" s="290"/>
      <c r="D155" s="188">
        <f>'CH'!F7</f>
        <v>900</v>
      </c>
      <c r="E155" s="291">
        <f>IF(D167&lt;&gt;0,D155/D167,"CHTotal-0")</f>
        <v>0.030755561630728224</v>
      </c>
      <c r="F155" s="292"/>
      <c r="G155" s="297">
        <f>IF(G151&lt;&gt;0,D155/G151,"CHDisponivel-0")</f>
        <v>0.03497726477789437</v>
      </c>
      <c r="H155" s="298"/>
      <c r="I155" s="299"/>
    </row>
    <row r="156" spans="1:9" ht="12.75" customHeight="1">
      <c r="A156" s="288" t="s">
        <v>685</v>
      </c>
      <c r="B156" s="289"/>
      <c r="C156" s="290"/>
      <c r="D156" s="188">
        <f>'CH'!G7</f>
        <v>1065</v>
      </c>
      <c r="E156" s="291">
        <f>IF(D167&lt;&gt;0,D156/D167,"CHTotal-0")</f>
        <v>0.0363940812630284</v>
      </c>
      <c r="F156" s="292"/>
      <c r="G156" s="297">
        <f>IF(G151&lt;&gt;0,D156/G151,"CHDisponivel-0")</f>
        <v>0.04138976332050834</v>
      </c>
      <c r="H156" s="298"/>
      <c r="I156" s="299"/>
    </row>
    <row r="157" spans="1:9" ht="12.75" customHeight="1">
      <c r="A157" s="288" t="s">
        <v>687</v>
      </c>
      <c r="B157" s="289"/>
      <c r="C157" s="290"/>
      <c r="D157" s="188">
        <f>'CH'!H7</f>
        <v>1886</v>
      </c>
      <c r="E157" s="291">
        <f>IF(D167&lt;&gt;0,D157/D167,"CHTotal-0")</f>
        <v>0.06444998803950382</v>
      </c>
      <c r="F157" s="292"/>
      <c r="G157" s="297">
        <f>IF(G151&lt;&gt;0,D157/G151,"CHDisponivel-0")</f>
        <v>0.0732968015234542</v>
      </c>
      <c r="H157" s="298"/>
      <c r="I157" s="299"/>
    </row>
    <row r="158" spans="1:9" ht="12.75" customHeight="1">
      <c r="A158" s="288" t="s">
        <v>688</v>
      </c>
      <c r="B158" s="289"/>
      <c r="C158" s="290"/>
      <c r="D158" s="188">
        <f>'CH'!I7</f>
        <v>1380</v>
      </c>
      <c r="E158" s="291">
        <f>IF(D167&lt;&gt;0,D158/D167,"CHTotal-0")</f>
        <v>0.04715852783378328</v>
      </c>
      <c r="F158" s="292"/>
      <c r="G158" s="297">
        <f>IF(G151&lt;&gt;0,D158/G151,"CHDisponivel-0")</f>
        <v>0.05363180599277136</v>
      </c>
      <c r="H158" s="298"/>
      <c r="I158" s="299"/>
    </row>
    <row r="159" spans="1:9" ht="12.75">
      <c r="A159" s="288" t="s">
        <v>745</v>
      </c>
      <c r="B159" s="289"/>
      <c r="C159" s="290"/>
      <c r="D159" s="188">
        <f>'CH'!J7</f>
        <v>2130</v>
      </c>
      <c r="E159" s="291">
        <f>IF(D167&lt;&gt;0,D159/D167,"CHTotal-0")</f>
        <v>0.0727881625260568</v>
      </c>
      <c r="F159" s="292"/>
      <c r="G159" s="297">
        <f>IF(G151&lt;&gt;0,D159/G151,"CHDisponivel-0")</f>
        <v>0.08277952664101668</v>
      </c>
      <c r="H159" s="298"/>
      <c r="I159" s="299"/>
    </row>
    <row r="160" spans="1:9" ht="12.75">
      <c r="A160" s="288" t="s">
        <v>746</v>
      </c>
      <c r="B160" s="289"/>
      <c r="C160" s="290"/>
      <c r="D160" s="188">
        <f>'CH'!K7</f>
        <v>510</v>
      </c>
      <c r="E160" s="291">
        <f>IF(D167&lt;&gt;0,D160/D167,"CHTotal-0")</f>
        <v>0.017428151590745993</v>
      </c>
      <c r="F160" s="292"/>
      <c r="G160" s="297">
        <f>IF(G151&lt;&gt;0,D160/G151,"CHDisponivel-0")</f>
        <v>0.01982045004080681</v>
      </c>
      <c r="H160" s="298"/>
      <c r="I160" s="299"/>
    </row>
    <row r="161" spans="1:9" ht="12.75" customHeight="1">
      <c r="A161" s="288" t="s">
        <v>611</v>
      </c>
      <c r="B161" s="289"/>
      <c r="C161" s="290"/>
      <c r="D161" s="188">
        <f>'CH'!L7</f>
        <v>743</v>
      </c>
      <c r="E161" s="291">
        <f>IF(D167&lt;&gt;0,D161/D167,"CHTotal-0")</f>
        <v>0.025390424768478966</v>
      </c>
      <c r="F161" s="292"/>
      <c r="G161" s="297">
        <f>IF(G151&lt;&gt;0,D161/G151,"CHDisponivel-0")</f>
        <v>0.028875675255528352</v>
      </c>
      <c r="H161" s="298"/>
      <c r="I161" s="299"/>
    </row>
    <row r="162" spans="1:9" ht="12.75" customHeight="1">
      <c r="A162" s="288" t="s">
        <v>612</v>
      </c>
      <c r="B162" s="289"/>
      <c r="C162" s="290"/>
      <c r="D162" s="188">
        <f>'CH'!M7</f>
        <v>343</v>
      </c>
      <c r="E162" s="291">
        <f>IF(D167&lt;&gt;0,D162/D167,"CHTotal-0")</f>
        <v>0.011721286265933089</v>
      </c>
      <c r="F162" s="292"/>
      <c r="G162" s="297">
        <f>IF(G151&lt;&gt;0,D162/G151,"CHDisponivel-0")</f>
        <v>0.013330224243130854</v>
      </c>
      <c r="H162" s="298"/>
      <c r="I162" s="299"/>
    </row>
    <row r="163" spans="1:9" ht="12.75" customHeight="1">
      <c r="A163" s="288" t="s">
        <v>613</v>
      </c>
      <c r="B163" s="289"/>
      <c r="C163" s="290"/>
      <c r="D163" s="188">
        <f>'CH'!N7</f>
        <v>1829</v>
      </c>
      <c r="E163" s="291">
        <f>IF(D167&lt;&gt;0,D163/D167,"CHTotal-0")</f>
        <v>0.06250213580289102</v>
      </c>
      <c r="F163" s="292"/>
      <c r="G163" s="297">
        <f>IF(G151&lt;&gt;0,D163/G151,"CHDisponivel-0")</f>
        <v>0.07108157475418755</v>
      </c>
      <c r="H163" s="298"/>
      <c r="I163" s="299"/>
    </row>
    <row r="164" spans="1:9" ht="12.75" customHeight="1">
      <c r="A164" s="288" t="s">
        <v>614</v>
      </c>
      <c r="B164" s="289"/>
      <c r="C164" s="290"/>
      <c r="D164" s="188">
        <f>'CH'!O7</f>
        <v>432</v>
      </c>
      <c r="E164" s="291">
        <f>IF(D167&lt;&gt;0,D164/D167,"CHTotal-0")</f>
        <v>0.014762669582749547</v>
      </c>
      <c r="F164" s="292"/>
      <c r="G164" s="297">
        <f>IF(G151&lt;&gt;0,D164/G151,"CHDisponivel-0")</f>
        <v>0.016789087093389297</v>
      </c>
      <c r="H164" s="298"/>
      <c r="I164" s="299"/>
    </row>
    <row r="165" spans="1:9" ht="12.75" customHeight="1">
      <c r="A165" s="288" t="s">
        <v>615</v>
      </c>
      <c r="B165" s="289"/>
      <c r="C165" s="290"/>
      <c r="D165" s="188">
        <f>'CH'!P7</f>
        <v>188</v>
      </c>
      <c r="E165" s="291">
        <f>IF(D167&lt;&gt;0,D165/D167,"CHTotal-0")</f>
        <v>0.0064244950961965626</v>
      </c>
      <c r="F165" s="292"/>
      <c r="G165" s="297">
        <f>IF(G151&lt;&gt;0,D165/G151,"CHDisponivel-0")</f>
        <v>0.007306361975826824</v>
      </c>
      <c r="H165" s="298"/>
      <c r="I165" s="299"/>
    </row>
    <row r="166" spans="1:9" ht="12.75" customHeight="1">
      <c r="A166" s="288" t="s">
        <v>748</v>
      </c>
      <c r="B166" s="289"/>
      <c r="C166" s="290"/>
      <c r="D166" s="188">
        <f>'CH'!Q7</f>
        <v>865</v>
      </c>
      <c r="E166" s="291">
        <f>IF(D167&lt;&gt;0,D166/D167,"CHTotal-0")</f>
        <v>0.02955951201175546</v>
      </c>
      <c r="F166" s="292"/>
      <c r="G166" s="297">
        <f>IF(G151&lt;&gt;0,D166/G151,"CHDisponivel-0")</f>
        <v>0.03361703781430959</v>
      </c>
      <c r="H166" s="298"/>
      <c r="I166" s="299"/>
    </row>
    <row r="167" spans="1:9" ht="13.5" thickBot="1">
      <c r="A167" s="268" t="s">
        <v>627</v>
      </c>
      <c r="B167" s="269"/>
      <c r="C167" s="270"/>
      <c r="D167" s="189">
        <f>SUM(D150:D166)</f>
        <v>29263</v>
      </c>
      <c r="E167" s="300">
        <f>IF(D167&lt;&gt;0,SUM(E150:F166),"CHTotal-0")</f>
        <v>0.9999999999999999</v>
      </c>
      <c r="F167" s="301"/>
      <c r="G167" s="300">
        <f>IF(G151&lt;&gt;0,SUM(G152:I166),"CHDisponivel-0")</f>
        <v>1.0000000000000002</v>
      </c>
      <c r="H167" s="302"/>
      <c r="I167" s="301"/>
    </row>
    <row r="168" spans="1:9" ht="12.7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2.7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2.7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2.7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2.7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2.7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2.7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2.7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2.7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2.7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2.7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2.75">
      <c r="A179" s="19"/>
      <c r="B179" s="19"/>
      <c r="C179" s="19"/>
      <c r="D179" s="19"/>
      <c r="E179" s="19"/>
      <c r="F179" s="19"/>
      <c r="G179" s="19"/>
      <c r="H179" s="19"/>
      <c r="I179" s="19"/>
    </row>
  </sheetData>
  <sheetProtection password="CEFE" sheet="1"/>
  <mergeCells count="229">
    <mergeCell ref="A135:H135"/>
    <mergeCell ref="A140:H140"/>
    <mergeCell ref="A138:H138"/>
    <mergeCell ref="A141:H141"/>
    <mergeCell ref="A137:H137"/>
    <mergeCell ref="A139:H139"/>
    <mergeCell ref="A136:H136"/>
    <mergeCell ref="F92:G92"/>
    <mergeCell ref="H92:I92"/>
    <mergeCell ref="A98:I98"/>
    <mergeCell ref="F97:G97"/>
    <mergeCell ref="H97:I97"/>
    <mergeCell ref="A93:D93"/>
    <mergeCell ref="H95:I95"/>
    <mergeCell ref="F95:G95"/>
    <mergeCell ref="A92:D92"/>
    <mergeCell ref="A126:H126"/>
    <mergeCell ref="A127:H127"/>
    <mergeCell ref="A122:I122"/>
    <mergeCell ref="A123:H123"/>
    <mergeCell ref="A124:H124"/>
    <mergeCell ref="A134:I134"/>
    <mergeCell ref="E159:F159"/>
    <mergeCell ref="G159:I159"/>
    <mergeCell ref="A18:H18"/>
    <mergeCell ref="A116:H116"/>
    <mergeCell ref="F93:G93"/>
    <mergeCell ref="H93:I93"/>
    <mergeCell ref="A89:D89"/>
    <mergeCell ref="A117:H117"/>
    <mergeCell ref="A125:H125"/>
    <mergeCell ref="F89:G89"/>
    <mergeCell ref="A157:C157"/>
    <mergeCell ref="E157:F157"/>
    <mergeCell ref="G157:I157"/>
    <mergeCell ref="A155:C155"/>
    <mergeCell ref="E155:F155"/>
    <mergeCell ref="G155:I155"/>
    <mergeCell ref="A156:C156"/>
    <mergeCell ref="E156:F156"/>
    <mergeCell ref="G156:I156"/>
    <mergeCell ref="A160:C160"/>
    <mergeCell ref="E160:F160"/>
    <mergeCell ref="G160:I160"/>
    <mergeCell ref="A158:C158"/>
    <mergeCell ref="E158:F158"/>
    <mergeCell ref="G158:I158"/>
    <mergeCell ref="A159:C159"/>
    <mergeCell ref="G154:I154"/>
    <mergeCell ref="E151:F151"/>
    <mergeCell ref="G151:I151"/>
    <mergeCell ref="A151:C151"/>
    <mergeCell ref="A152:C152"/>
    <mergeCell ref="E152:F152"/>
    <mergeCell ref="G152:I152"/>
    <mergeCell ref="A153:C153"/>
    <mergeCell ref="E153:F153"/>
    <mergeCell ref="G153:I153"/>
    <mergeCell ref="A149:C149"/>
    <mergeCell ref="E149:F149"/>
    <mergeCell ref="G149:I149"/>
    <mergeCell ref="E150:F150"/>
    <mergeCell ref="G150:I150"/>
    <mergeCell ref="A150:C150"/>
    <mergeCell ref="A22:H22"/>
    <mergeCell ref="A30:I30"/>
    <mergeCell ref="A48:H48"/>
    <mergeCell ref="A85:D85"/>
    <mergeCell ref="F85:G85"/>
    <mergeCell ref="H85:I85"/>
    <mergeCell ref="A57:H57"/>
    <mergeCell ref="A80:H80"/>
    <mergeCell ref="A21:I21"/>
    <mergeCell ref="F12:H12"/>
    <mergeCell ref="A16:I16"/>
    <mergeCell ref="A38:I38"/>
    <mergeCell ref="A17:I17"/>
    <mergeCell ref="A23:H23"/>
    <mergeCell ref="D26:G26"/>
    <mergeCell ref="D27:G27"/>
    <mergeCell ref="G32:I32"/>
    <mergeCell ref="A12:D12"/>
    <mergeCell ref="F15:H15"/>
    <mergeCell ref="A9:C9"/>
    <mergeCell ref="A15:D15"/>
    <mergeCell ref="E8:I9"/>
    <mergeCell ref="A14:D14"/>
    <mergeCell ref="F14:H14"/>
    <mergeCell ref="A13:D13"/>
    <mergeCell ref="F13:H13"/>
    <mergeCell ref="A7:B7"/>
    <mergeCell ref="A8:C8"/>
    <mergeCell ref="A10:I10"/>
    <mergeCell ref="A11:I11"/>
    <mergeCell ref="F5:I5"/>
    <mergeCell ref="F6:I6"/>
    <mergeCell ref="C7:D7"/>
    <mergeCell ref="F7:G7"/>
    <mergeCell ref="H7:I7"/>
    <mergeCell ref="A5:B5"/>
    <mergeCell ref="A6:B6"/>
    <mergeCell ref="C5:E5"/>
    <mergeCell ref="C6:E6"/>
    <mergeCell ref="A1:I1"/>
    <mergeCell ref="A2:I2"/>
    <mergeCell ref="A81:H81"/>
    <mergeCell ref="A55:H55"/>
    <mergeCell ref="A60:H60"/>
    <mergeCell ref="A62:H62"/>
    <mergeCell ref="A77:H77"/>
    <mergeCell ref="A68:H68"/>
    <mergeCell ref="A20:I20"/>
    <mergeCell ref="A32:C32"/>
    <mergeCell ref="A167:C167"/>
    <mergeCell ref="E167:F167"/>
    <mergeCell ref="G167:I167"/>
    <mergeCell ref="A166:C166"/>
    <mergeCell ref="E166:F166"/>
    <mergeCell ref="G166:I166"/>
    <mergeCell ref="E165:F165"/>
    <mergeCell ref="G165:I165"/>
    <mergeCell ref="G164:I164"/>
    <mergeCell ref="A165:C165"/>
    <mergeCell ref="E163:F163"/>
    <mergeCell ref="G163:I163"/>
    <mergeCell ref="A164:C164"/>
    <mergeCell ref="E164:F164"/>
    <mergeCell ref="A163:C163"/>
    <mergeCell ref="A162:C162"/>
    <mergeCell ref="E162:F162"/>
    <mergeCell ref="G162:I162"/>
    <mergeCell ref="A161:C161"/>
    <mergeCell ref="E161:F161"/>
    <mergeCell ref="G161:I161"/>
    <mergeCell ref="A154:C154"/>
    <mergeCell ref="E154:F154"/>
    <mergeCell ref="A147:I147"/>
    <mergeCell ref="A73:H73"/>
    <mergeCell ref="A74:H74"/>
    <mergeCell ref="A148:I148"/>
    <mergeCell ref="A143:H143"/>
    <mergeCell ref="A145:H145"/>
    <mergeCell ref="A146:H146"/>
    <mergeCell ref="A144:H144"/>
    <mergeCell ref="A24:I24"/>
    <mergeCell ref="A71:H71"/>
    <mergeCell ref="A70:H70"/>
    <mergeCell ref="A79:H79"/>
    <mergeCell ref="A72:H72"/>
    <mergeCell ref="A78:H78"/>
    <mergeCell ref="A76:I76"/>
    <mergeCell ref="A58:H58"/>
    <mergeCell ref="A64:I64"/>
    <mergeCell ref="A69:H69"/>
    <mergeCell ref="A3:G3"/>
    <mergeCell ref="A54:H54"/>
    <mergeCell ref="A25:H25"/>
    <mergeCell ref="A49:H49"/>
    <mergeCell ref="A50:H50"/>
    <mergeCell ref="A51:I51"/>
    <mergeCell ref="A19:H19"/>
    <mergeCell ref="A67:H67"/>
    <mergeCell ref="A53:I53"/>
    <mergeCell ref="A4:I4"/>
    <mergeCell ref="A120:H120"/>
    <mergeCell ref="A119:H119"/>
    <mergeCell ref="A112:H112"/>
    <mergeCell ref="A113:H113"/>
    <mergeCell ref="H96:I96"/>
    <mergeCell ref="A96:D96"/>
    <mergeCell ref="A94:D94"/>
    <mergeCell ref="A59:H59"/>
    <mergeCell ref="A63:I63"/>
    <mergeCell ref="A66:H66"/>
    <mergeCell ref="A61:H61"/>
    <mergeCell ref="A65:H65"/>
    <mergeCell ref="A90:I90"/>
    <mergeCell ref="A87:D87"/>
    <mergeCell ref="F87:G87"/>
    <mergeCell ref="A121:I121"/>
    <mergeCell ref="A114:I114"/>
    <mergeCell ref="A91:I91"/>
    <mergeCell ref="F94:G94"/>
    <mergeCell ref="H94:I94"/>
    <mergeCell ref="A97:D97"/>
    <mergeCell ref="F96:G96"/>
    <mergeCell ref="H89:I89"/>
    <mergeCell ref="A82:I82"/>
    <mergeCell ref="A83:I83"/>
    <mergeCell ref="A75:I75"/>
    <mergeCell ref="F86:G86"/>
    <mergeCell ref="A88:D88"/>
    <mergeCell ref="F88:G88"/>
    <mergeCell ref="A86:D86"/>
    <mergeCell ref="H88:I88"/>
    <mergeCell ref="H87:I87"/>
    <mergeCell ref="A128:I128"/>
    <mergeCell ref="A104:H104"/>
    <mergeCell ref="A109:H109"/>
    <mergeCell ref="A110:H110"/>
    <mergeCell ref="A108:H108"/>
    <mergeCell ref="A105:H105"/>
    <mergeCell ref="A106:H106"/>
    <mergeCell ref="A107:H107"/>
    <mergeCell ref="A115:I115"/>
    <mergeCell ref="A118:H118"/>
    <mergeCell ref="A101:H101"/>
    <mergeCell ref="A111:H111"/>
    <mergeCell ref="A103:H103"/>
    <mergeCell ref="A99:I99"/>
    <mergeCell ref="A102:H102"/>
    <mergeCell ref="A26:C27"/>
    <mergeCell ref="A42:H42"/>
    <mergeCell ref="A29:I29"/>
    <mergeCell ref="A142:H142"/>
    <mergeCell ref="A84:D84"/>
    <mergeCell ref="F84:G84"/>
    <mergeCell ref="H84:I84"/>
    <mergeCell ref="H86:I86"/>
    <mergeCell ref="A95:D95"/>
    <mergeCell ref="A100:H100"/>
    <mergeCell ref="A47:I47"/>
    <mergeCell ref="A28:H28"/>
    <mergeCell ref="A56:H56"/>
    <mergeCell ref="A52:I52"/>
    <mergeCell ref="A43:I43"/>
    <mergeCell ref="A41:H41"/>
    <mergeCell ref="A39:I39"/>
    <mergeCell ref="A40:H40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5" manualBreakCount="5">
    <brk id="23" max="8" man="1"/>
    <brk id="63" max="255" man="1"/>
    <brk id="98" max="255" man="1"/>
    <brk id="133" max="255" man="1"/>
    <brk id="169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7.57421875" style="7" customWidth="1"/>
    <col min="7" max="7" width="4.57421875" style="0" customWidth="1"/>
    <col min="8" max="8" width="4.28125" style="26" customWidth="1"/>
    <col min="9" max="9" width="7.421875" style="0" customWidth="1"/>
    <col min="10" max="10" width="5.57421875" style="26" customWidth="1"/>
    <col min="11" max="11" width="6.421875" style="0" customWidth="1"/>
    <col min="12" max="12" width="4.28125" style="0" customWidth="1"/>
    <col min="13" max="13" width="5.8515625" style="26" customWidth="1"/>
    <col min="14" max="14" width="5.28125" style="0" customWidth="1"/>
    <col min="15" max="15" width="5.57421875" style="0" customWidth="1"/>
    <col min="16" max="16" width="10.421875" style="26" customWidth="1"/>
    <col min="17" max="17" width="4.140625" style="0" customWidth="1"/>
    <col min="18" max="18" width="6.8515625" style="26" customWidth="1"/>
    <col min="19" max="19" width="5.42187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697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5" t="s">
        <v>684</v>
      </c>
      <c r="Q3" s="396"/>
      <c r="R3" s="393" t="s">
        <v>900</v>
      </c>
      <c r="S3" s="394"/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12" t="s">
        <v>674</v>
      </c>
      <c r="B6" s="413"/>
      <c r="C6" s="413"/>
      <c r="D6" s="413"/>
      <c r="E6" s="414"/>
      <c r="F6" s="474" t="s">
        <v>669</v>
      </c>
      <c r="G6" s="474"/>
      <c r="H6" s="474" t="s">
        <v>675</v>
      </c>
      <c r="I6" s="474"/>
      <c r="J6" s="474" t="s">
        <v>676</v>
      </c>
      <c r="K6" s="474"/>
      <c r="L6" s="10"/>
      <c r="M6" s="474" t="s">
        <v>736</v>
      </c>
      <c r="N6" s="474"/>
      <c r="O6" s="10"/>
      <c r="P6" s="148" t="s">
        <v>673</v>
      </c>
      <c r="Q6" s="10"/>
      <c r="R6" s="474" t="s">
        <v>629</v>
      </c>
      <c r="S6" s="474"/>
    </row>
    <row r="7" spans="1:19" ht="13.5" thickBot="1">
      <c r="A7" s="164"/>
      <c r="B7" s="164"/>
      <c r="C7" s="164"/>
      <c r="D7" s="164"/>
      <c r="E7" s="164" t="s">
        <v>864</v>
      </c>
      <c r="F7" s="167">
        <f>SUM(F8:F34)</f>
        <v>840</v>
      </c>
      <c r="G7" s="166"/>
      <c r="H7" s="167">
        <f>SUM(H8:H34)</f>
        <v>56</v>
      </c>
      <c r="I7" s="166"/>
      <c r="J7" s="167">
        <f>SUM(J8:J34)</f>
        <v>112</v>
      </c>
      <c r="K7" s="166"/>
      <c r="L7" s="10"/>
      <c r="M7" s="167">
        <f>SUM(M8:M34)</f>
        <v>8</v>
      </c>
      <c r="N7" s="166"/>
      <c r="O7" s="10"/>
      <c r="P7" s="167">
        <f>SUM(P8:P34)</f>
        <v>26</v>
      </c>
      <c r="Q7" s="10"/>
      <c r="R7" s="167">
        <f>SUM(R8:R34)</f>
        <v>78</v>
      </c>
      <c r="S7" s="166"/>
    </row>
    <row r="8" spans="1:19" s="32" customFormat="1" ht="11.25">
      <c r="A8" s="57" t="s">
        <v>763</v>
      </c>
      <c r="B8" s="113"/>
      <c r="C8" s="113"/>
      <c r="D8" s="113"/>
      <c r="E8" s="155"/>
      <c r="F8" s="159"/>
      <c r="G8" s="149"/>
      <c r="H8" s="170"/>
      <c r="I8" s="149"/>
      <c r="J8" s="170"/>
      <c r="K8" s="149"/>
      <c r="L8" s="149"/>
      <c r="M8" s="170"/>
      <c r="N8" s="149"/>
      <c r="O8" s="149"/>
      <c r="P8" s="170"/>
      <c r="Q8" s="149"/>
      <c r="R8" s="170"/>
      <c r="S8" s="149"/>
    </row>
    <row r="9" spans="1:19" s="2" customFormat="1" ht="13.5" customHeight="1">
      <c r="A9" s="159" t="s">
        <v>490</v>
      </c>
      <c r="B9" s="149"/>
      <c r="C9" s="149"/>
      <c r="D9" s="149"/>
      <c r="E9" s="107"/>
      <c r="F9" s="159">
        <v>60</v>
      </c>
      <c r="G9" s="107"/>
      <c r="H9" s="169">
        <v>4</v>
      </c>
      <c r="I9" s="107"/>
      <c r="J9" s="169">
        <v>10</v>
      </c>
      <c r="K9" s="107"/>
      <c r="L9" s="23"/>
      <c r="M9" s="169">
        <v>1</v>
      </c>
      <c r="N9" s="107"/>
      <c r="O9" s="23"/>
      <c r="P9" s="23">
        <v>3</v>
      </c>
      <c r="Q9" s="39"/>
      <c r="R9" s="169">
        <v>6</v>
      </c>
      <c r="S9" s="107"/>
    </row>
    <row r="10" spans="1:19" s="32" customFormat="1" ht="11.25">
      <c r="A10" s="57" t="s">
        <v>770</v>
      </c>
      <c r="B10" s="113"/>
      <c r="C10" s="113"/>
      <c r="D10" s="113"/>
      <c r="E10" s="155"/>
      <c r="F10" s="159"/>
      <c r="G10" s="149"/>
      <c r="H10" s="170"/>
      <c r="I10" s="149"/>
      <c r="J10" s="170"/>
      <c r="K10" s="149"/>
      <c r="L10" s="149"/>
      <c r="M10" s="170"/>
      <c r="N10" s="149"/>
      <c r="O10" s="149"/>
      <c r="P10" s="170"/>
      <c r="Q10" s="149"/>
      <c r="R10" s="170"/>
      <c r="S10" s="149"/>
    </row>
    <row r="11" spans="1:19" s="2" customFormat="1" ht="13.5" customHeight="1">
      <c r="A11" s="159" t="s">
        <v>468</v>
      </c>
      <c r="B11" s="149"/>
      <c r="C11" s="149"/>
      <c r="D11" s="149"/>
      <c r="E11" s="107"/>
      <c r="F11" s="159">
        <v>60</v>
      </c>
      <c r="G11" s="107"/>
      <c r="H11" s="169">
        <v>4</v>
      </c>
      <c r="I11" s="107"/>
      <c r="J11" s="169">
        <v>21</v>
      </c>
      <c r="K11" s="107"/>
      <c r="L11" s="23"/>
      <c r="M11" s="169">
        <v>2</v>
      </c>
      <c r="N11" s="107"/>
      <c r="O11" s="23"/>
      <c r="P11" s="23">
        <v>8</v>
      </c>
      <c r="Q11" s="39"/>
      <c r="R11" s="169">
        <v>11</v>
      </c>
      <c r="S11" s="107"/>
    </row>
    <row r="12" spans="1:19" s="32" customFormat="1" ht="11.25">
      <c r="A12" s="57" t="s">
        <v>771</v>
      </c>
      <c r="B12" s="113"/>
      <c r="C12" s="113"/>
      <c r="D12" s="113"/>
      <c r="E12" s="155"/>
      <c r="F12" s="159"/>
      <c r="G12" s="149"/>
      <c r="H12" s="170"/>
      <c r="I12" s="149"/>
      <c r="J12" s="170"/>
      <c r="K12" s="149"/>
      <c r="L12" s="149"/>
      <c r="M12" s="170"/>
      <c r="N12" s="149"/>
      <c r="O12" s="149"/>
      <c r="P12" s="170"/>
      <c r="Q12" s="149"/>
      <c r="R12" s="170"/>
      <c r="S12" s="149"/>
    </row>
    <row r="13" spans="1:19" s="2" customFormat="1" ht="13.5" customHeight="1">
      <c r="A13" s="159" t="s">
        <v>499</v>
      </c>
      <c r="B13" s="149"/>
      <c r="C13" s="149"/>
      <c r="D13" s="149"/>
      <c r="E13" s="107"/>
      <c r="F13" s="159">
        <v>60</v>
      </c>
      <c r="G13" s="107"/>
      <c r="H13" s="169">
        <v>4</v>
      </c>
      <c r="I13" s="107"/>
      <c r="J13" s="169">
        <v>3</v>
      </c>
      <c r="K13" s="107"/>
      <c r="L13" s="23"/>
      <c r="M13" s="169" t="s">
        <v>903</v>
      </c>
      <c r="N13" s="107"/>
      <c r="O13" s="23"/>
      <c r="P13" s="23" t="s">
        <v>903</v>
      </c>
      <c r="Q13" s="39"/>
      <c r="R13" s="169">
        <v>3</v>
      </c>
      <c r="S13" s="107"/>
    </row>
    <row r="14" spans="1:19" s="32" customFormat="1" ht="11.25">
      <c r="A14" s="57" t="s">
        <v>20</v>
      </c>
      <c r="B14" s="113"/>
      <c r="C14" s="113"/>
      <c r="D14" s="113"/>
      <c r="E14" s="155"/>
      <c r="F14" s="159"/>
      <c r="G14" s="149"/>
      <c r="H14" s="170"/>
      <c r="I14" s="149"/>
      <c r="J14" s="170"/>
      <c r="K14" s="149"/>
      <c r="L14" s="149"/>
      <c r="M14" s="170"/>
      <c r="N14" s="149"/>
      <c r="O14" s="149"/>
      <c r="P14" s="170"/>
      <c r="Q14" s="149"/>
      <c r="R14" s="170"/>
      <c r="S14" s="149"/>
    </row>
    <row r="15" spans="1:19" s="2" customFormat="1" ht="13.5" customHeight="1">
      <c r="A15" s="159" t="s">
        <v>502</v>
      </c>
      <c r="B15" s="149"/>
      <c r="C15" s="149"/>
      <c r="D15" s="149"/>
      <c r="E15" s="107"/>
      <c r="F15" s="159">
        <v>60</v>
      </c>
      <c r="G15" s="107"/>
      <c r="H15" s="169">
        <v>4</v>
      </c>
      <c r="I15" s="107"/>
      <c r="J15" s="169">
        <v>21</v>
      </c>
      <c r="K15" s="107"/>
      <c r="L15" s="23"/>
      <c r="M15" s="169">
        <v>2</v>
      </c>
      <c r="N15" s="107"/>
      <c r="O15" s="23"/>
      <c r="P15" s="23">
        <v>9</v>
      </c>
      <c r="Q15" s="39"/>
      <c r="R15" s="169">
        <v>10</v>
      </c>
      <c r="S15" s="107"/>
    </row>
    <row r="16" spans="1:19" s="32" customFormat="1" ht="11.25">
      <c r="A16" s="57" t="s">
        <v>377</v>
      </c>
      <c r="B16" s="113"/>
      <c r="C16" s="113"/>
      <c r="D16" s="113"/>
      <c r="E16" s="155"/>
      <c r="F16" s="159"/>
      <c r="G16" s="149"/>
      <c r="H16" s="170"/>
      <c r="I16" s="149"/>
      <c r="J16" s="170"/>
      <c r="K16" s="149"/>
      <c r="L16" s="149"/>
      <c r="M16" s="170"/>
      <c r="N16" s="149"/>
      <c r="O16" s="149"/>
      <c r="P16" s="170"/>
      <c r="Q16" s="149"/>
      <c r="R16" s="170"/>
      <c r="S16" s="149"/>
    </row>
    <row r="17" spans="1:19" s="2" customFormat="1" ht="13.5" customHeight="1">
      <c r="A17" s="159" t="s">
        <v>591</v>
      </c>
      <c r="B17" s="149"/>
      <c r="C17" s="149"/>
      <c r="D17" s="149"/>
      <c r="E17" s="107"/>
      <c r="F17" s="159">
        <v>60</v>
      </c>
      <c r="G17" s="107"/>
      <c r="H17" s="169">
        <v>4</v>
      </c>
      <c r="I17" s="107"/>
      <c r="J17" s="169">
        <v>2</v>
      </c>
      <c r="K17" s="107"/>
      <c r="L17" s="23"/>
      <c r="M17" s="169" t="s">
        <v>903</v>
      </c>
      <c r="N17" s="107"/>
      <c r="O17" s="23"/>
      <c r="P17" s="23" t="s">
        <v>903</v>
      </c>
      <c r="Q17" s="39"/>
      <c r="R17" s="169">
        <v>2</v>
      </c>
      <c r="S17" s="107"/>
    </row>
    <row r="18" spans="1:19" s="32" customFormat="1" ht="11.25">
      <c r="A18" s="57" t="s">
        <v>987</v>
      </c>
      <c r="B18" s="113"/>
      <c r="C18" s="113"/>
      <c r="D18" s="113"/>
      <c r="E18" s="155"/>
      <c r="F18" s="159"/>
      <c r="G18" s="149"/>
      <c r="H18" s="170"/>
      <c r="I18" s="149"/>
      <c r="J18" s="170"/>
      <c r="K18" s="149"/>
      <c r="L18" s="149"/>
      <c r="M18" s="170"/>
      <c r="N18" s="149"/>
      <c r="O18" s="149"/>
      <c r="P18" s="170"/>
      <c r="Q18" s="149"/>
      <c r="R18" s="170"/>
      <c r="S18" s="149"/>
    </row>
    <row r="19" spans="1:19" s="2" customFormat="1" ht="13.5" customHeight="1">
      <c r="A19" s="159" t="s">
        <v>473</v>
      </c>
      <c r="B19" s="149"/>
      <c r="C19" s="149"/>
      <c r="D19" s="149"/>
      <c r="E19" s="107"/>
      <c r="F19" s="159">
        <v>60</v>
      </c>
      <c r="G19" s="107"/>
      <c r="H19" s="169">
        <v>4</v>
      </c>
      <c r="I19" s="107"/>
      <c r="J19" s="169">
        <v>2</v>
      </c>
      <c r="K19" s="107"/>
      <c r="L19" s="23"/>
      <c r="M19" s="169" t="s">
        <v>903</v>
      </c>
      <c r="N19" s="107"/>
      <c r="O19" s="23"/>
      <c r="P19" s="23" t="s">
        <v>903</v>
      </c>
      <c r="Q19" s="39"/>
      <c r="R19" s="169">
        <v>2</v>
      </c>
      <c r="S19" s="107"/>
    </row>
    <row r="20" spans="1:19" s="2" customFormat="1" ht="13.5" customHeight="1">
      <c r="A20" s="159" t="s">
        <v>474</v>
      </c>
      <c r="B20" s="149"/>
      <c r="C20" s="149"/>
      <c r="D20" s="149"/>
      <c r="E20" s="107"/>
      <c r="F20" s="159">
        <v>30</v>
      </c>
      <c r="G20" s="107"/>
      <c r="H20" s="169">
        <v>2</v>
      </c>
      <c r="I20" s="107"/>
      <c r="J20" s="169">
        <v>1</v>
      </c>
      <c r="K20" s="107"/>
      <c r="L20" s="23"/>
      <c r="M20" s="169" t="s">
        <v>903</v>
      </c>
      <c r="N20" s="107"/>
      <c r="O20" s="23"/>
      <c r="P20" s="23" t="s">
        <v>903</v>
      </c>
      <c r="Q20" s="39"/>
      <c r="R20" s="169">
        <v>1</v>
      </c>
      <c r="S20" s="107"/>
    </row>
    <row r="21" spans="1:19" s="32" customFormat="1" ht="11.25">
      <c r="A21" s="57" t="s">
        <v>406</v>
      </c>
      <c r="B21" s="113"/>
      <c r="C21" s="113"/>
      <c r="D21" s="113"/>
      <c r="E21" s="155"/>
      <c r="F21" s="159"/>
      <c r="G21" s="149"/>
      <c r="H21" s="170"/>
      <c r="I21" s="149"/>
      <c r="J21" s="170"/>
      <c r="K21" s="149"/>
      <c r="L21" s="149"/>
      <c r="M21" s="170"/>
      <c r="N21" s="149"/>
      <c r="O21" s="149"/>
      <c r="P21" s="170"/>
      <c r="Q21" s="149"/>
      <c r="R21" s="170"/>
      <c r="S21" s="149"/>
    </row>
    <row r="22" spans="1:19" s="2" customFormat="1" ht="13.5" customHeight="1">
      <c r="A22" s="159" t="s">
        <v>423</v>
      </c>
      <c r="B22" s="149"/>
      <c r="C22" s="149"/>
      <c r="D22" s="149"/>
      <c r="E22" s="107"/>
      <c r="F22" s="159">
        <v>60</v>
      </c>
      <c r="G22" s="107"/>
      <c r="H22" s="169">
        <v>4</v>
      </c>
      <c r="I22" s="107"/>
      <c r="J22" s="169">
        <v>10</v>
      </c>
      <c r="K22" s="107"/>
      <c r="L22" s="23"/>
      <c r="M22" s="169">
        <v>1</v>
      </c>
      <c r="N22" s="107"/>
      <c r="O22" s="23"/>
      <c r="P22" s="23">
        <v>4</v>
      </c>
      <c r="Q22" s="39"/>
      <c r="R22" s="169">
        <v>5</v>
      </c>
      <c r="S22" s="107"/>
    </row>
    <row r="23" spans="1:19" s="2" customFormat="1" ht="13.5" customHeight="1">
      <c r="A23" s="159" t="s">
        <v>398</v>
      </c>
      <c r="B23" s="149"/>
      <c r="C23" s="149"/>
      <c r="D23" s="149"/>
      <c r="E23" s="107"/>
      <c r="F23" s="159">
        <v>30</v>
      </c>
      <c r="G23" s="107"/>
      <c r="H23" s="169">
        <v>2</v>
      </c>
      <c r="I23" s="107"/>
      <c r="J23" s="169">
        <v>2</v>
      </c>
      <c r="K23" s="107"/>
      <c r="L23" s="23"/>
      <c r="M23" s="169" t="s">
        <v>903</v>
      </c>
      <c r="N23" s="107"/>
      <c r="O23" s="23"/>
      <c r="P23" s="23" t="s">
        <v>903</v>
      </c>
      <c r="Q23" s="39"/>
      <c r="R23" s="169">
        <v>2</v>
      </c>
      <c r="S23" s="107"/>
    </row>
    <row r="24" spans="1:19" s="2" customFormat="1" ht="13.5" customHeight="1">
      <c r="A24" s="159" t="s">
        <v>595</v>
      </c>
      <c r="B24" s="149"/>
      <c r="C24" s="149"/>
      <c r="D24" s="149"/>
      <c r="E24" s="107"/>
      <c r="F24" s="159">
        <v>30</v>
      </c>
      <c r="G24" s="107"/>
      <c r="H24" s="169">
        <v>2</v>
      </c>
      <c r="I24" s="107"/>
      <c r="J24" s="169">
        <v>2</v>
      </c>
      <c r="K24" s="107"/>
      <c r="L24" s="23"/>
      <c r="M24" s="169">
        <v>1</v>
      </c>
      <c r="N24" s="107"/>
      <c r="O24" s="23"/>
      <c r="P24" s="23" t="s">
        <v>903</v>
      </c>
      <c r="Q24" s="39"/>
      <c r="R24" s="169">
        <v>1</v>
      </c>
      <c r="S24" s="107"/>
    </row>
    <row r="25" spans="1:19" s="2" customFormat="1" ht="13.5" customHeight="1">
      <c r="A25" s="159" t="s">
        <v>596</v>
      </c>
      <c r="B25" s="149"/>
      <c r="C25" s="149"/>
      <c r="D25" s="149"/>
      <c r="E25" s="107"/>
      <c r="F25" s="159">
        <v>30</v>
      </c>
      <c r="G25" s="107"/>
      <c r="H25" s="169">
        <v>2</v>
      </c>
      <c r="I25" s="107"/>
      <c r="J25" s="169">
        <v>1</v>
      </c>
      <c r="K25" s="107"/>
      <c r="L25" s="23"/>
      <c r="M25" s="169" t="s">
        <v>903</v>
      </c>
      <c r="N25" s="107"/>
      <c r="O25" s="23"/>
      <c r="P25" s="23" t="s">
        <v>903</v>
      </c>
      <c r="Q25" s="39"/>
      <c r="R25" s="169">
        <v>1</v>
      </c>
      <c r="S25" s="107"/>
    </row>
    <row r="26" spans="1:19" s="32" customFormat="1" ht="11.25">
      <c r="A26" s="57" t="s">
        <v>225</v>
      </c>
      <c r="B26" s="113"/>
      <c r="C26" s="113"/>
      <c r="D26" s="113"/>
      <c r="E26" s="155"/>
      <c r="F26" s="159"/>
      <c r="G26" s="149"/>
      <c r="H26" s="170"/>
      <c r="I26" s="149"/>
      <c r="J26" s="170"/>
      <c r="K26" s="149"/>
      <c r="L26" s="149"/>
      <c r="M26" s="170"/>
      <c r="N26" s="149"/>
      <c r="O26" s="149"/>
      <c r="P26" s="170"/>
      <c r="Q26" s="149"/>
      <c r="R26" s="170"/>
      <c r="S26" s="149"/>
    </row>
    <row r="27" spans="1:19" s="2" customFormat="1" ht="13.5" customHeight="1">
      <c r="A27" s="159" t="s">
        <v>551</v>
      </c>
      <c r="B27" s="149"/>
      <c r="C27" s="149"/>
      <c r="D27" s="149"/>
      <c r="E27" s="107"/>
      <c r="F27" s="159">
        <v>60</v>
      </c>
      <c r="G27" s="107"/>
      <c r="H27" s="169">
        <v>4</v>
      </c>
      <c r="I27" s="107"/>
      <c r="J27" s="169">
        <v>15</v>
      </c>
      <c r="K27" s="107"/>
      <c r="L27" s="23"/>
      <c r="M27" s="169" t="s">
        <v>903</v>
      </c>
      <c r="N27" s="107"/>
      <c r="O27" s="23"/>
      <c r="P27" s="23">
        <v>1</v>
      </c>
      <c r="Q27" s="39"/>
      <c r="R27" s="169">
        <v>14</v>
      </c>
      <c r="S27" s="107"/>
    </row>
    <row r="28" spans="1:19" s="32" customFormat="1" ht="11.25">
      <c r="A28" s="57" t="s">
        <v>1044</v>
      </c>
      <c r="B28" s="113"/>
      <c r="C28" s="113"/>
      <c r="D28" s="113"/>
      <c r="E28" s="155"/>
      <c r="F28" s="159"/>
      <c r="G28" s="149"/>
      <c r="H28" s="170"/>
      <c r="I28" s="149"/>
      <c r="J28" s="170"/>
      <c r="K28" s="149"/>
      <c r="L28" s="149"/>
      <c r="M28" s="170"/>
      <c r="N28" s="149"/>
      <c r="O28" s="149"/>
      <c r="P28" s="170"/>
      <c r="Q28" s="149"/>
      <c r="R28" s="170"/>
      <c r="S28" s="149"/>
    </row>
    <row r="29" spans="1:19" s="2" customFormat="1" ht="13.5" customHeight="1">
      <c r="A29" s="159" t="s">
        <v>487</v>
      </c>
      <c r="B29" s="149"/>
      <c r="C29" s="149"/>
      <c r="D29" s="149"/>
      <c r="E29" s="107"/>
      <c r="F29" s="159">
        <v>60</v>
      </c>
      <c r="G29" s="107"/>
      <c r="H29" s="169">
        <v>4</v>
      </c>
      <c r="I29" s="107"/>
      <c r="J29" s="169">
        <v>5</v>
      </c>
      <c r="K29" s="107"/>
      <c r="L29" s="23"/>
      <c r="M29" s="169" t="s">
        <v>903</v>
      </c>
      <c r="N29" s="107"/>
      <c r="O29" s="23"/>
      <c r="P29" s="23" t="s">
        <v>903</v>
      </c>
      <c r="Q29" s="39"/>
      <c r="R29" s="169">
        <v>5</v>
      </c>
      <c r="S29" s="107"/>
    </row>
    <row r="30" spans="1:19" s="2" customFormat="1" ht="13.5" customHeight="1">
      <c r="A30" s="159" t="s">
        <v>488</v>
      </c>
      <c r="B30" s="149"/>
      <c r="C30" s="149"/>
      <c r="D30" s="149"/>
      <c r="E30" s="107"/>
      <c r="F30" s="159">
        <v>60</v>
      </c>
      <c r="G30" s="107"/>
      <c r="H30" s="169">
        <v>4</v>
      </c>
      <c r="I30" s="107"/>
      <c r="J30" s="169">
        <v>1</v>
      </c>
      <c r="K30" s="107"/>
      <c r="L30" s="23"/>
      <c r="M30" s="169" t="s">
        <v>903</v>
      </c>
      <c r="N30" s="107"/>
      <c r="O30" s="23"/>
      <c r="P30" s="23" t="s">
        <v>903</v>
      </c>
      <c r="Q30" s="39"/>
      <c r="R30" s="169">
        <v>1</v>
      </c>
      <c r="S30" s="107"/>
    </row>
    <row r="31" spans="1:19" s="32" customFormat="1" ht="11.25">
      <c r="A31" s="57" t="s">
        <v>785</v>
      </c>
      <c r="B31" s="113"/>
      <c r="C31" s="113"/>
      <c r="D31" s="113"/>
      <c r="E31" s="155"/>
      <c r="F31" s="159"/>
      <c r="G31" s="149"/>
      <c r="H31" s="170"/>
      <c r="I31" s="149"/>
      <c r="J31" s="170"/>
      <c r="K31" s="149"/>
      <c r="L31" s="149"/>
      <c r="M31" s="170"/>
      <c r="N31" s="149"/>
      <c r="O31" s="149"/>
      <c r="P31" s="170"/>
      <c r="Q31" s="149"/>
      <c r="R31" s="170"/>
      <c r="S31" s="149"/>
    </row>
    <row r="32" spans="1:19" s="2" customFormat="1" ht="13.5" customHeight="1">
      <c r="A32" s="159" t="s">
        <v>556</v>
      </c>
      <c r="B32" s="149"/>
      <c r="C32" s="149"/>
      <c r="D32" s="149"/>
      <c r="E32" s="107"/>
      <c r="F32" s="159">
        <v>60</v>
      </c>
      <c r="G32" s="107"/>
      <c r="H32" s="169">
        <v>4</v>
      </c>
      <c r="I32" s="107"/>
      <c r="J32" s="169">
        <v>15</v>
      </c>
      <c r="K32" s="107"/>
      <c r="L32" s="23"/>
      <c r="M32" s="169">
        <v>1</v>
      </c>
      <c r="N32" s="107"/>
      <c r="O32" s="23"/>
      <c r="P32" s="23">
        <v>1</v>
      </c>
      <c r="Q32" s="39"/>
      <c r="R32" s="169">
        <v>13</v>
      </c>
      <c r="S32" s="107"/>
    </row>
    <row r="33" spans="1:19" s="32" customFormat="1" ht="11.25">
      <c r="A33" s="57" t="s">
        <v>75</v>
      </c>
      <c r="B33" s="113"/>
      <c r="C33" s="113"/>
      <c r="D33" s="113"/>
      <c r="E33" s="155"/>
      <c r="F33" s="159"/>
      <c r="G33" s="149"/>
      <c r="H33" s="170"/>
      <c r="I33" s="149"/>
      <c r="J33" s="170"/>
      <c r="K33" s="149"/>
      <c r="L33" s="149"/>
      <c r="M33" s="170"/>
      <c r="N33" s="149"/>
      <c r="O33" s="149"/>
      <c r="P33" s="170"/>
      <c r="Q33" s="149"/>
      <c r="R33" s="170"/>
      <c r="S33" s="149"/>
    </row>
    <row r="34" spans="1:19" s="2" customFormat="1" ht="13.5" customHeight="1">
      <c r="A34" s="159" t="s">
        <v>506</v>
      </c>
      <c r="B34" s="149"/>
      <c r="C34" s="149"/>
      <c r="D34" s="149"/>
      <c r="E34" s="107"/>
      <c r="F34" s="159">
        <v>60</v>
      </c>
      <c r="G34" s="107"/>
      <c r="H34" s="169">
        <v>4</v>
      </c>
      <c r="I34" s="107"/>
      <c r="J34" s="169">
        <v>1</v>
      </c>
      <c r="K34" s="107"/>
      <c r="L34" s="23"/>
      <c r="M34" s="169" t="s">
        <v>903</v>
      </c>
      <c r="N34" s="107"/>
      <c r="O34" s="23"/>
      <c r="P34" s="23" t="s">
        <v>903</v>
      </c>
      <c r="Q34" s="39"/>
      <c r="R34" s="169">
        <v>1</v>
      </c>
      <c r="S34" s="107"/>
    </row>
  </sheetData>
  <sheetProtection password="CEFE" sheet="1"/>
  <mergeCells count="13">
    <mergeCell ref="A1:S1"/>
    <mergeCell ref="A2:S2"/>
    <mergeCell ref="R3:S3"/>
    <mergeCell ref="P3:Q3"/>
    <mergeCell ref="E3:O3"/>
    <mergeCell ref="A3:D3"/>
    <mergeCell ref="A4:S5"/>
    <mergeCell ref="R6:S6"/>
    <mergeCell ref="A6:E6"/>
    <mergeCell ref="F6:G6"/>
    <mergeCell ref="H6:I6"/>
    <mergeCell ref="J6:K6"/>
    <mergeCell ref="M6:N6"/>
  </mergeCells>
  <conditionalFormatting sqref="J9:K9 J11:K11 J13:K13 J15:K15 J17:K17 J19:K20 J22:K25 J27:K27 J29:K30 J32:K32 J34:K34">
    <cfRule type="cellIs" priority="1" dxfId="0" operator="notEqual" stopIfTrue="1">
      <formula>M9+P9+R9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5.8515625" style="26" customWidth="1"/>
    <col min="7" max="7" width="5.8515625" style="0" customWidth="1"/>
    <col min="8" max="8" width="5.57421875" style="26" customWidth="1"/>
    <col min="9" max="9" width="7.421875" style="0" customWidth="1"/>
    <col min="10" max="10" width="5.57421875" style="26" customWidth="1"/>
    <col min="11" max="11" width="6.421875" style="0" customWidth="1"/>
    <col min="12" max="12" width="2.421875" style="0" customWidth="1"/>
    <col min="13" max="13" width="5.8515625" style="26" customWidth="1"/>
    <col min="14" max="14" width="5.28125" style="0" customWidth="1"/>
    <col min="15" max="15" width="5.57421875" style="0" customWidth="1"/>
    <col min="16" max="16" width="10.421875" style="26" customWidth="1"/>
    <col min="17" max="17" width="4.140625" style="0" customWidth="1"/>
    <col min="18" max="18" width="6.8515625" style="26" customWidth="1"/>
    <col min="19" max="19" width="5.42187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672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5" t="s">
        <v>684</v>
      </c>
      <c r="Q3" s="396"/>
      <c r="R3" s="393" t="s">
        <v>900</v>
      </c>
      <c r="S3" s="394"/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12" t="s">
        <v>674</v>
      </c>
      <c r="B6" s="413"/>
      <c r="C6" s="413"/>
      <c r="D6" s="413"/>
      <c r="E6" s="414"/>
      <c r="F6" s="474" t="s">
        <v>669</v>
      </c>
      <c r="G6" s="474"/>
      <c r="H6" s="474" t="s">
        <v>675</v>
      </c>
      <c r="I6" s="474"/>
      <c r="J6" s="474" t="s">
        <v>676</v>
      </c>
      <c r="K6" s="474"/>
      <c r="L6" s="10"/>
      <c r="M6" s="474" t="s">
        <v>736</v>
      </c>
      <c r="N6" s="474"/>
      <c r="O6" s="10"/>
      <c r="P6" s="148" t="s">
        <v>673</v>
      </c>
      <c r="Q6" s="10"/>
      <c r="R6" s="474" t="s">
        <v>629</v>
      </c>
      <c r="S6" s="474"/>
    </row>
    <row r="7" spans="1:19" ht="13.5" thickBot="1">
      <c r="A7" s="167"/>
      <c r="B7" s="171"/>
      <c r="C7" s="171"/>
      <c r="D7" s="171"/>
      <c r="E7" s="172" t="s">
        <v>864</v>
      </c>
      <c r="F7" s="165">
        <f>SUM(F8:F116)</f>
        <v>4715</v>
      </c>
      <c r="G7" s="29"/>
      <c r="H7" s="165">
        <f>SUM(H8:H116)</f>
        <v>314</v>
      </c>
      <c r="I7" s="29"/>
      <c r="J7" s="165">
        <f>SUM(J8:J116)</f>
        <v>3752</v>
      </c>
      <c r="K7" s="29"/>
      <c r="L7" s="31"/>
      <c r="M7" s="165">
        <f>SUM(M8:M116)</f>
        <v>651</v>
      </c>
      <c r="N7" s="29"/>
      <c r="O7" s="31"/>
      <c r="P7" s="165">
        <f>SUM(P8:P116)</f>
        <v>1320</v>
      </c>
      <c r="Q7" s="31"/>
      <c r="R7" s="165">
        <f>SUM(R8:R116)</f>
        <v>1781</v>
      </c>
      <c r="S7" s="29"/>
    </row>
    <row r="8" spans="1:19" s="32" customFormat="1" ht="11.25">
      <c r="A8" s="161" t="s">
        <v>19</v>
      </c>
      <c r="B8" s="162"/>
      <c r="C8" s="162"/>
      <c r="D8" s="162"/>
      <c r="E8" s="163"/>
      <c r="F8" s="173"/>
      <c r="G8" s="160"/>
      <c r="H8" s="168"/>
      <c r="I8" s="160"/>
      <c r="J8" s="168"/>
      <c r="K8" s="160"/>
      <c r="L8" s="160"/>
      <c r="M8" s="168"/>
      <c r="N8" s="160"/>
      <c r="O8" s="160"/>
      <c r="P8" s="168"/>
      <c r="Q8" s="160"/>
      <c r="R8" s="168"/>
      <c r="S8" s="160"/>
    </row>
    <row r="9" spans="1:19" s="2" customFormat="1" ht="13.5" customHeight="1">
      <c r="A9" s="159" t="s">
        <v>453</v>
      </c>
      <c r="B9" s="149"/>
      <c r="C9" s="149"/>
      <c r="D9" s="149"/>
      <c r="E9" s="107"/>
      <c r="F9" s="169">
        <v>60</v>
      </c>
      <c r="G9" s="107"/>
      <c r="H9" s="169">
        <v>4</v>
      </c>
      <c r="I9" s="107"/>
      <c r="J9" s="169">
        <v>71</v>
      </c>
      <c r="K9" s="107"/>
      <c r="L9" s="23"/>
      <c r="M9" s="169">
        <v>14</v>
      </c>
      <c r="N9" s="107"/>
      <c r="O9" s="23"/>
      <c r="P9" s="23">
        <v>37</v>
      </c>
      <c r="Q9" s="39"/>
      <c r="R9" s="169">
        <v>20</v>
      </c>
      <c r="S9" s="107"/>
    </row>
    <row r="10" spans="1:19" s="2" customFormat="1" ht="13.5" customHeight="1">
      <c r="A10" s="159" t="s">
        <v>454</v>
      </c>
      <c r="B10" s="149"/>
      <c r="C10" s="149"/>
      <c r="D10" s="149"/>
      <c r="E10" s="107"/>
      <c r="F10" s="169">
        <v>60</v>
      </c>
      <c r="G10" s="107"/>
      <c r="H10" s="169">
        <v>4</v>
      </c>
      <c r="I10" s="107"/>
      <c r="J10" s="169">
        <v>71</v>
      </c>
      <c r="K10" s="107"/>
      <c r="L10" s="23"/>
      <c r="M10" s="169">
        <v>11</v>
      </c>
      <c r="N10" s="107"/>
      <c r="O10" s="23"/>
      <c r="P10" s="23">
        <v>33</v>
      </c>
      <c r="Q10" s="39"/>
      <c r="R10" s="169">
        <v>27</v>
      </c>
      <c r="S10" s="107"/>
    </row>
    <row r="11" spans="1:19" s="2" customFormat="1" ht="13.5" customHeight="1">
      <c r="A11" s="159" t="s">
        <v>455</v>
      </c>
      <c r="B11" s="149"/>
      <c r="C11" s="149"/>
      <c r="D11" s="149"/>
      <c r="E11" s="107"/>
      <c r="F11" s="169">
        <v>60</v>
      </c>
      <c r="G11" s="107"/>
      <c r="H11" s="169">
        <v>4</v>
      </c>
      <c r="I11" s="107"/>
      <c r="J11" s="169">
        <v>14</v>
      </c>
      <c r="K11" s="107"/>
      <c r="L11" s="23"/>
      <c r="M11" s="169">
        <v>5</v>
      </c>
      <c r="N11" s="107"/>
      <c r="O11" s="23"/>
      <c r="P11" s="23">
        <v>2</v>
      </c>
      <c r="Q11" s="39"/>
      <c r="R11" s="169">
        <v>7</v>
      </c>
      <c r="S11" s="107"/>
    </row>
    <row r="12" spans="1:19" s="32" customFormat="1" ht="11.25">
      <c r="A12" s="57" t="s">
        <v>372</v>
      </c>
      <c r="B12" s="113"/>
      <c r="C12" s="113"/>
      <c r="D12" s="113"/>
      <c r="E12" s="155"/>
      <c r="F12" s="169"/>
      <c r="G12" s="149"/>
      <c r="H12" s="170"/>
      <c r="I12" s="149"/>
      <c r="J12" s="170"/>
      <c r="K12" s="149"/>
      <c r="L12" s="149"/>
      <c r="M12" s="170"/>
      <c r="N12" s="149"/>
      <c r="O12" s="149"/>
      <c r="P12" s="170"/>
      <c r="Q12" s="149"/>
      <c r="R12" s="170"/>
      <c r="S12" s="149"/>
    </row>
    <row r="13" spans="1:19" s="2" customFormat="1" ht="13.5" customHeight="1">
      <c r="A13" s="159" t="s">
        <v>586</v>
      </c>
      <c r="B13" s="149"/>
      <c r="C13" s="149"/>
      <c r="D13" s="149"/>
      <c r="E13" s="107"/>
      <c r="F13" s="169">
        <v>60</v>
      </c>
      <c r="G13" s="107"/>
      <c r="H13" s="169">
        <v>4</v>
      </c>
      <c r="I13" s="107"/>
      <c r="J13" s="169">
        <v>70</v>
      </c>
      <c r="K13" s="107"/>
      <c r="L13" s="23"/>
      <c r="M13" s="169" t="s">
        <v>903</v>
      </c>
      <c r="N13" s="107"/>
      <c r="O13" s="23"/>
      <c r="P13" s="23">
        <v>25</v>
      </c>
      <c r="Q13" s="39"/>
      <c r="R13" s="169">
        <v>45</v>
      </c>
      <c r="S13" s="107"/>
    </row>
    <row r="14" spans="1:19" s="2" customFormat="1" ht="13.5" customHeight="1">
      <c r="A14" s="159" t="s">
        <v>587</v>
      </c>
      <c r="B14" s="149"/>
      <c r="C14" s="149"/>
      <c r="D14" s="149"/>
      <c r="E14" s="107"/>
      <c r="F14" s="169">
        <v>60</v>
      </c>
      <c r="G14" s="107"/>
      <c r="H14" s="169">
        <v>4</v>
      </c>
      <c r="I14" s="107"/>
      <c r="J14" s="169">
        <v>59</v>
      </c>
      <c r="K14" s="107"/>
      <c r="L14" s="23"/>
      <c r="M14" s="169">
        <v>1</v>
      </c>
      <c r="N14" s="107"/>
      <c r="O14" s="23"/>
      <c r="P14" s="23">
        <v>30</v>
      </c>
      <c r="Q14" s="39"/>
      <c r="R14" s="169">
        <v>28</v>
      </c>
      <c r="S14" s="107"/>
    </row>
    <row r="15" spans="1:19" s="2" customFormat="1" ht="13.5" customHeight="1">
      <c r="A15" s="159" t="s">
        <v>588</v>
      </c>
      <c r="B15" s="149"/>
      <c r="C15" s="149"/>
      <c r="D15" s="149"/>
      <c r="E15" s="107"/>
      <c r="F15" s="169">
        <v>60</v>
      </c>
      <c r="G15" s="107"/>
      <c r="H15" s="169">
        <v>4</v>
      </c>
      <c r="I15" s="107"/>
      <c r="J15" s="169">
        <v>46</v>
      </c>
      <c r="K15" s="107"/>
      <c r="L15" s="23"/>
      <c r="M15" s="169">
        <v>4</v>
      </c>
      <c r="N15" s="107"/>
      <c r="O15" s="23"/>
      <c r="P15" s="23">
        <v>21</v>
      </c>
      <c r="Q15" s="39"/>
      <c r="R15" s="169">
        <v>21</v>
      </c>
      <c r="S15" s="107"/>
    </row>
    <row r="16" spans="1:19" s="32" customFormat="1" ht="11.25">
      <c r="A16" s="57" t="s">
        <v>1038</v>
      </c>
      <c r="B16" s="113"/>
      <c r="C16" s="113"/>
      <c r="D16" s="113"/>
      <c r="E16" s="155"/>
      <c r="F16" s="169"/>
      <c r="G16" s="149"/>
      <c r="H16" s="170"/>
      <c r="I16" s="149"/>
      <c r="J16" s="170"/>
      <c r="K16" s="149"/>
      <c r="L16" s="149"/>
      <c r="M16" s="170"/>
      <c r="N16" s="149"/>
      <c r="O16" s="149"/>
      <c r="P16" s="170"/>
      <c r="Q16" s="149"/>
      <c r="R16" s="170"/>
      <c r="S16" s="149"/>
    </row>
    <row r="17" spans="1:19" s="2" customFormat="1" ht="13.5" customHeight="1">
      <c r="A17" s="159" t="s">
        <v>482</v>
      </c>
      <c r="B17" s="149"/>
      <c r="C17" s="149"/>
      <c r="D17" s="149"/>
      <c r="E17" s="107"/>
      <c r="F17" s="169">
        <v>60</v>
      </c>
      <c r="G17" s="107"/>
      <c r="H17" s="169">
        <v>4</v>
      </c>
      <c r="I17" s="107"/>
      <c r="J17" s="169">
        <v>63</v>
      </c>
      <c r="K17" s="107"/>
      <c r="L17" s="23"/>
      <c r="M17" s="169">
        <v>11</v>
      </c>
      <c r="N17" s="107"/>
      <c r="O17" s="23"/>
      <c r="P17" s="23">
        <v>36</v>
      </c>
      <c r="Q17" s="39"/>
      <c r="R17" s="169">
        <v>16</v>
      </c>
      <c r="S17" s="107"/>
    </row>
    <row r="18" spans="1:19" s="2" customFormat="1" ht="13.5" customHeight="1">
      <c r="A18" s="159" t="s">
        <v>483</v>
      </c>
      <c r="B18" s="149"/>
      <c r="C18" s="149"/>
      <c r="D18" s="149"/>
      <c r="E18" s="107"/>
      <c r="F18" s="169">
        <v>60</v>
      </c>
      <c r="G18" s="107"/>
      <c r="H18" s="169">
        <v>4</v>
      </c>
      <c r="I18" s="107"/>
      <c r="J18" s="169">
        <v>70</v>
      </c>
      <c r="K18" s="107"/>
      <c r="L18" s="23"/>
      <c r="M18" s="169">
        <v>2</v>
      </c>
      <c r="N18" s="107"/>
      <c r="O18" s="23"/>
      <c r="P18" s="23">
        <v>47</v>
      </c>
      <c r="Q18" s="39"/>
      <c r="R18" s="169">
        <v>21</v>
      </c>
      <c r="S18" s="107"/>
    </row>
    <row r="19" spans="1:19" s="2" customFormat="1" ht="13.5" customHeight="1">
      <c r="A19" s="159" t="s">
        <v>484</v>
      </c>
      <c r="B19" s="149"/>
      <c r="C19" s="149"/>
      <c r="D19" s="149"/>
      <c r="E19" s="107"/>
      <c r="F19" s="169">
        <v>60</v>
      </c>
      <c r="G19" s="107"/>
      <c r="H19" s="169">
        <v>4</v>
      </c>
      <c r="I19" s="107"/>
      <c r="J19" s="169">
        <v>76</v>
      </c>
      <c r="K19" s="107"/>
      <c r="L19" s="23"/>
      <c r="M19" s="169">
        <v>4</v>
      </c>
      <c r="N19" s="107"/>
      <c r="O19" s="23"/>
      <c r="P19" s="23">
        <v>19</v>
      </c>
      <c r="Q19" s="39"/>
      <c r="R19" s="169">
        <v>53</v>
      </c>
      <c r="S19" s="107"/>
    </row>
    <row r="20" spans="1:19" s="32" customFormat="1" ht="11.25">
      <c r="A20" s="57" t="s">
        <v>763</v>
      </c>
      <c r="B20" s="113"/>
      <c r="C20" s="113"/>
      <c r="D20" s="113"/>
      <c r="E20" s="155"/>
      <c r="F20" s="169"/>
      <c r="G20" s="149"/>
      <c r="H20" s="170"/>
      <c r="I20" s="149"/>
      <c r="J20" s="170"/>
      <c r="K20" s="149"/>
      <c r="L20" s="149"/>
      <c r="M20" s="170"/>
      <c r="N20" s="149"/>
      <c r="O20" s="149"/>
      <c r="P20" s="170"/>
      <c r="Q20" s="149"/>
      <c r="R20" s="170"/>
      <c r="S20" s="149"/>
    </row>
    <row r="21" spans="1:19" s="2" customFormat="1" ht="13.5" customHeight="1">
      <c r="A21" s="159" t="s">
        <v>491</v>
      </c>
      <c r="B21" s="149"/>
      <c r="C21" s="149"/>
      <c r="D21" s="149"/>
      <c r="E21" s="107"/>
      <c r="F21" s="169">
        <v>60</v>
      </c>
      <c r="G21" s="107"/>
      <c r="H21" s="169">
        <v>4</v>
      </c>
      <c r="I21" s="107"/>
      <c r="J21" s="169">
        <v>9</v>
      </c>
      <c r="K21" s="107"/>
      <c r="L21" s="23"/>
      <c r="M21" s="169">
        <v>1</v>
      </c>
      <c r="N21" s="107"/>
      <c r="O21" s="23"/>
      <c r="P21" s="23" t="s">
        <v>903</v>
      </c>
      <c r="Q21" s="39"/>
      <c r="R21" s="169">
        <v>8</v>
      </c>
      <c r="S21" s="107"/>
    </row>
    <row r="22" spans="1:19" s="2" customFormat="1" ht="13.5" customHeight="1">
      <c r="A22" s="159" t="s">
        <v>492</v>
      </c>
      <c r="B22" s="149"/>
      <c r="C22" s="149"/>
      <c r="D22" s="149"/>
      <c r="E22" s="107"/>
      <c r="F22" s="169">
        <v>60</v>
      </c>
      <c r="G22" s="107"/>
      <c r="H22" s="169">
        <v>4</v>
      </c>
      <c r="I22" s="107"/>
      <c r="J22" s="169">
        <v>3</v>
      </c>
      <c r="K22" s="107"/>
      <c r="L22" s="23"/>
      <c r="M22" s="169" t="s">
        <v>903</v>
      </c>
      <c r="N22" s="107"/>
      <c r="O22" s="23"/>
      <c r="P22" s="23" t="s">
        <v>903</v>
      </c>
      <c r="Q22" s="39"/>
      <c r="R22" s="169">
        <v>3</v>
      </c>
      <c r="S22" s="107"/>
    </row>
    <row r="23" spans="1:19" s="2" customFormat="1" ht="13.5" customHeight="1">
      <c r="A23" s="159" t="s">
        <v>897</v>
      </c>
      <c r="B23" s="149"/>
      <c r="C23" s="149"/>
      <c r="D23" s="149"/>
      <c r="E23" s="107"/>
      <c r="F23" s="169">
        <v>60</v>
      </c>
      <c r="G23" s="107"/>
      <c r="H23" s="169">
        <v>4</v>
      </c>
      <c r="I23" s="107"/>
      <c r="J23" s="169">
        <v>1</v>
      </c>
      <c r="K23" s="107"/>
      <c r="L23" s="23"/>
      <c r="M23" s="169" t="s">
        <v>903</v>
      </c>
      <c r="N23" s="107"/>
      <c r="O23" s="23"/>
      <c r="P23" s="23" t="s">
        <v>903</v>
      </c>
      <c r="Q23" s="39"/>
      <c r="R23" s="169">
        <v>1</v>
      </c>
      <c r="S23" s="107"/>
    </row>
    <row r="24" spans="1:19" s="32" customFormat="1" ht="11.25">
      <c r="A24" s="57" t="s">
        <v>769</v>
      </c>
      <c r="B24" s="113"/>
      <c r="C24" s="113"/>
      <c r="D24" s="113"/>
      <c r="E24" s="155"/>
      <c r="F24" s="169"/>
      <c r="G24" s="149"/>
      <c r="H24" s="170"/>
      <c r="I24" s="149"/>
      <c r="J24" s="170"/>
      <c r="K24" s="149"/>
      <c r="L24" s="149"/>
      <c r="M24" s="170"/>
      <c r="N24" s="149"/>
      <c r="O24" s="149"/>
      <c r="P24" s="170"/>
      <c r="Q24" s="149"/>
      <c r="R24" s="170"/>
      <c r="S24" s="149"/>
    </row>
    <row r="25" spans="1:19" s="2" customFormat="1" ht="13.5" customHeight="1">
      <c r="A25" s="159" t="s">
        <v>462</v>
      </c>
      <c r="B25" s="149"/>
      <c r="C25" s="149"/>
      <c r="D25" s="149"/>
      <c r="E25" s="107"/>
      <c r="F25" s="169">
        <v>60</v>
      </c>
      <c r="G25" s="107"/>
      <c r="H25" s="169">
        <v>4</v>
      </c>
      <c r="I25" s="107"/>
      <c r="J25" s="169">
        <v>79</v>
      </c>
      <c r="K25" s="107"/>
      <c r="L25" s="23"/>
      <c r="M25" s="169">
        <v>10</v>
      </c>
      <c r="N25" s="107"/>
      <c r="O25" s="23"/>
      <c r="P25" s="23">
        <v>33</v>
      </c>
      <c r="Q25" s="39"/>
      <c r="R25" s="169">
        <v>36</v>
      </c>
      <c r="S25" s="107"/>
    </row>
    <row r="26" spans="1:19" s="2" customFormat="1" ht="13.5" customHeight="1">
      <c r="A26" s="159" t="s">
        <v>463</v>
      </c>
      <c r="B26" s="149"/>
      <c r="C26" s="149"/>
      <c r="D26" s="149"/>
      <c r="E26" s="107"/>
      <c r="F26" s="169">
        <v>60</v>
      </c>
      <c r="G26" s="107"/>
      <c r="H26" s="169">
        <v>4</v>
      </c>
      <c r="I26" s="107"/>
      <c r="J26" s="169">
        <v>78</v>
      </c>
      <c r="K26" s="107"/>
      <c r="L26" s="23"/>
      <c r="M26" s="169">
        <v>5</v>
      </c>
      <c r="N26" s="107"/>
      <c r="O26" s="23"/>
      <c r="P26" s="23">
        <v>27</v>
      </c>
      <c r="Q26" s="39"/>
      <c r="R26" s="169">
        <v>46</v>
      </c>
      <c r="S26" s="107"/>
    </row>
    <row r="27" spans="1:19" s="32" customFormat="1" ht="11.25">
      <c r="A27" s="57" t="s">
        <v>770</v>
      </c>
      <c r="B27" s="113"/>
      <c r="C27" s="113"/>
      <c r="D27" s="113"/>
      <c r="E27" s="155"/>
      <c r="F27" s="169"/>
      <c r="G27" s="149"/>
      <c r="H27" s="170"/>
      <c r="I27" s="149"/>
      <c r="J27" s="170"/>
      <c r="K27" s="149"/>
      <c r="L27" s="149"/>
      <c r="M27" s="170"/>
      <c r="N27" s="149"/>
      <c r="O27" s="149"/>
      <c r="P27" s="170"/>
      <c r="Q27" s="149"/>
      <c r="R27" s="170"/>
      <c r="S27" s="149"/>
    </row>
    <row r="28" spans="1:19" s="2" customFormat="1" ht="13.5" customHeight="1">
      <c r="A28" s="159" t="s">
        <v>469</v>
      </c>
      <c r="B28" s="149"/>
      <c r="C28" s="149"/>
      <c r="D28" s="149"/>
      <c r="E28" s="107"/>
      <c r="F28" s="169">
        <v>60</v>
      </c>
      <c r="G28" s="107"/>
      <c r="H28" s="169">
        <v>4</v>
      </c>
      <c r="I28" s="107"/>
      <c r="J28" s="169">
        <v>19</v>
      </c>
      <c r="K28" s="107"/>
      <c r="L28" s="23"/>
      <c r="M28" s="169">
        <v>2</v>
      </c>
      <c r="N28" s="107"/>
      <c r="O28" s="23"/>
      <c r="P28" s="23">
        <v>7</v>
      </c>
      <c r="Q28" s="39"/>
      <c r="R28" s="169">
        <v>10</v>
      </c>
      <c r="S28" s="107"/>
    </row>
    <row r="29" spans="1:19" s="32" customFormat="1" ht="11.25">
      <c r="A29" s="57" t="s">
        <v>1086</v>
      </c>
      <c r="B29" s="113"/>
      <c r="C29" s="113"/>
      <c r="D29" s="113"/>
      <c r="E29" s="155"/>
      <c r="F29" s="169"/>
      <c r="G29" s="149"/>
      <c r="H29" s="170"/>
      <c r="I29" s="149"/>
      <c r="J29" s="170"/>
      <c r="K29" s="149"/>
      <c r="L29" s="149"/>
      <c r="M29" s="170"/>
      <c r="N29" s="149"/>
      <c r="O29" s="149"/>
      <c r="P29" s="170"/>
      <c r="Q29" s="149"/>
      <c r="R29" s="170"/>
      <c r="S29" s="149"/>
    </row>
    <row r="30" spans="1:19" s="2" customFormat="1" ht="13.5" customHeight="1">
      <c r="A30" s="159" t="s">
        <v>495</v>
      </c>
      <c r="B30" s="149"/>
      <c r="C30" s="149"/>
      <c r="D30" s="149"/>
      <c r="E30" s="107"/>
      <c r="F30" s="169">
        <v>60</v>
      </c>
      <c r="G30" s="107"/>
      <c r="H30" s="169">
        <v>4</v>
      </c>
      <c r="I30" s="107"/>
      <c r="J30" s="169">
        <v>70</v>
      </c>
      <c r="K30" s="107"/>
      <c r="L30" s="23"/>
      <c r="M30" s="169">
        <v>30</v>
      </c>
      <c r="N30" s="107"/>
      <c r="O30" s="23"/>
      <c r="P30" s="23">
        <v>34</v>
      </c>
      <c r="Q30" s="39"/>
      <c r="R30" s="169">
        <v>6</v>
      </c>
      <c r="S30" s="107"/>
    </row>
    <row r="31" spans="1:19" s="2" customFormat="1" ht="13.5" customHeight="1">
      <c r="A31" s="159" t="s">
        <v>496</v>
      </c>
      <c r="B31" s="149"/>
      <c r="C31" s="149"/>
      <c r="D31" s="149"/>
      <c r="E31" s="107"/>
      <c r="F31" s="169">
        <v>60</v>
      </c>
      <c r="G31" s="107"/>
      <c r="H31" s="169">
        <v>4</v>
      </c>
      <c r="I31" s="107"/>
      <c r="J31" s="169">
        <v>79</v>
      </c>
      <c r="K31" s="107"/>
      <c r="L31" s="23"/>
      <c r="M31" s="169">
        <v>11</v>
      </c>
      <c r="N31" s="107"/>
      <c r="O31" s="23"/>
      <c r="P31" s="23">
        <v>28</v>
      </c>
      <c r="Q31" s="39"/>
      <c r="R31" s="169">
        <v>40</v>
      </c>
      <c r="S31" s="107"/>
    </row>
    <row r="32" spans="1:19" s="2" customFormat="1" ht="13.5" customHeight="1">
      <c r="A32" s="159" t="s">
        <v>497</v>
      </c>
      <c r="B32" s="149"/>
      <c r="C32" s="149"/>
      <c r="D32" s="149"/>
      <c r="E32" s="107"/>
      <c r="F32" s="169">
        <v>60</v>
      </c>
      <c r="G32" s="107"/>
      <c r="H32" s="169">
        <v>4</v>
      </c>
      <c r="I32" s="107"/>
      <c r="J32" s="169">
        <v>37</v>
      </c>
      <c r="K32" s="107"/>
      <c r="L32" s="23"/>
      <c r="M32" s="169">
        <v>16</v>
      </c>
      <c r="N32" s="107"/>
      <c r="O32" s="23"/>
      <c r="P32" s="23">
        <v>12</v>
      </c>
      <c r="Q32" s="39"/>
      <c r="R32" s="169">
        <v>9</v>
      </c>
      <c r="S32" s="107"/>
    </row>
    <row r="33" spans="1:19" s="32" customFormat="1" ht="11.25">
      <c r="A33" s="57" t="s">
        <v>771</v>
      </c>
      <c r="B33" s="113"/>
      <c r="C33" s="113"/>
      <c r="D33" s="113"/>
      <c r="E33" s="155"/>
      <c r="F33" s="169"/>
      <c r="G33" s="149"/>
      <c r="H33" s="170"/>
      <c r="I33" s="149"/>
      <c r="J33" s="170"/>
      <c r="K33" s="149"/>
      <c r="L33" s="149"/>
      <c r="M33" s="170"/>
      <c r="N33" s="149"/>
      <c r="O33" s="149"/>
      <c r="P33" s="170"/>
      <c r="Q33" s="149"/>
      <c r="R33" s="170"/>
      <c r="S33" s="149"/>
    </row>
    <row r="34" spans="1:19" s="2" customFormat="1" ht="13.5" customHeight="1">
      <c r="A34" s="159" t="s">
        <v>500</v>
      </c>
      <c r="B34" s="149"/>
      <c r="C34" s="149"/>
      <c r="D34" s="149"/>
      <c r="E34" s="107"/>
      <c r="F34" s="169">
        <v>60</v>
      </c>
      <c r="G34" s="107"/>
      <c r="H34" s="169">
        <v>4</v>
      </c>
      <c r="I34" s="107"/>
      <c r="J34" s="169">
        <v>29</v>
      </c>
      <c r="K34" s="107"/>
      <c r="L34" s="23"/>
      <c r="M34" s="169">
        <v>5</v>
      </c>
      <c r="N34" s="107"/>
      <c r="O34" s="23"/>
      <c r="P34" s="23">
        <v>9</v>
      </c>
      <c r="Q34" s="39"/>
      <c r="R34" s="169">
        <v>15</v>
      </c>
      <c r="S34" s="107"/>
    </row>
    <row r="35" spans="1:19" s="32" customFormat="1" ht="12.75" customHeight="1">
      <c r="A35" s="57" t="s">
        <v>20</v>
      </c>
      <c r="B35" s="113"/>
      <c r="C35" s="113"/>
      <c r="D35" s="113"/>
      <c r="E35" s="155"/>
      <c r="F35" s="169"/>
      <c r="G35" s="149"/>
      <c r="H35" s="170"/>
      <c r="I35" s="149"/>
      <c r="J35" s="170"/>
      <c r="K35" s="149"/>
      <c r="L35" s="149"/>
      <c r="M35" s="170"/>
      <c r="N35" s="149"/>
      <c r="O35" s="149"/>
      <c r="P35" s="170"/>
      <c r="Q35" s="149"/>
      <c r="R35" s="170"/>
      <c r="S35" s="149"/>
    </row>
    <row r="36" spans="1:19" s="2" customFormat="1" ht="13.5" customHeight="1">
      <c r="A36" s="159" t="s">
        <v>503</v>
      </c>
      <c r="B36" s="149"/>
      <c r="C36" s="149"/>
      <c r="D36" s="149"/>
      <c r="E36" s="107"/>
      <c r="F36" s="169">
        <v>60</v>
      </c>
      <c r="G36" s="107"/>
      <c r="H36" s="169">
        <v>4</v>
      </c>
      <c r="I36" s="107"/>
      <c r="J36" s="169">
        <v>8</v>
      </c>
      <c r="K36" s="107"/>
      <c r="L36" s="23"/>
      <c r="M36" s="169">
        <v>1</v>
      </c>
      <c r="N36" s="107"/>
      <c r="O36" s="23"/>
      <c r="P36" s="23" t="s">
        <v>903</v>
      </c>
      <c r="Q36" s="39"/>
      <c r="R36" s="169">
        <v>7</v>
      </c>
      <c r="S36" s="107"/>
    </row>
    <row r="37" spans="1:19" s="2" customFormat="1" ht="13.5" customHeight="1">
      <c r="A37" s="159" t="s">
        <v>504</v>
      </c>
      <c r="B37" s="149"/>
      <c r="C37" s="149"/>
      <c r="D37" s="149"/>
      <c r="E37" s="107"/>
      <c r="F37" s="169">
        <v>60</v>
      </c>
      <c r="G37" s="107"/>
      <c r="H37" s="169">
        <v>4</v>
      </c>
      <c r="I37" s="107"/>
      <c r="J37" s="169">
        <v>36</v>
      </c>
      <c r="K37" s="107"/>
      <c r="L37" s="23"/>
      <c r="M37" s="169">
        <v>9</v>
      </c>
      <c r="N37" s="107"/>
      <c r="O37" s="23"/>
      <c r="P37" s="23">
        <v>6</v>
      </c>
      <c r="Q37" s="39"/>
      <c r="R37" s="169">
        <v>21</v>
      </c>
      <c r="S37" s="107"/>
    </row>
    <row r="38" spans="1:19" s="32" customFormat="1" ht="11.25">
      <c r="A38" s="57" t="s">
        <v>10</v>
      </c>
      <c r="B38" s="113"/>
      <c r="C38" s="113"/>
      <c r="D38" s="113"/>
      <c r="E38" s="155"/>
      <c r="F38" s="169"/>
      <c r="G38" s="149"/>
      <c r="H38" s="170"/>
      <c r="I38" s="149"/>
      <c r="J38" s="170"/>
      <c r="K38" s="149"/>
      <c r="L38" s="149"/>
      <c r="M38" s="170"/>
      <c r="N38" s="149"/>
      <c r="O38" s="149"/>
      <c r="P38" s="170"/>
      <c r="Q38" s="149"/>
      <c r="R38" s="170"/>
      <c r="S38" s="149"/>
    </row>
    <row r="39" spans="1:19" s="2" customFormat="1" ht="13.5" customHeight="1">
      <c r="A39" s="159" t="s">
        <v>511</v>
      </c>
      <c r="B39" s="149"/>
      <c r="C39" s="149"/>
      <c r="D39" s="149"/>
      <c r="E39" s="107"/>
      <c r="F39" s="169">
        <v>60</v>
      </c>
      <c r="G39" s="107"/>
      <c r="H39" s="169">
        <v>4</v>
      </c>
      <c r="I39" s="107"/>
      <c r="J39" s="169">
        <v>75</v>
      </c>
      <c r="K39" s="107"/>
      <c r="L39" s="23"/>
      <c r="M39" s="169">
        <v>1</v>
      </c>
      <c r="N39" s="107"/>
      <c r="O39" s="23"/>
      <c r="P39" s="23">
        <v>52</v>
      </c>
      <c r="Q39" s="39"/>
      <c r="R39" s="169">
        <v>22</v>
      </c>
      <c r="S39" s="107"/>
    </row>
    <row r="40" spans="1:19" s="2" customFormat="1" ht="13.5" customHeight="1">
      <c r="A40" s="159" t="s">
        <v>512</v>
      </c>
      <c r="B40" s="149"/>
      <c r="C40" s="149"/>
      <c r="D40" s="149"/>
      <c r="E40" s="107"/>
      <c r="F40" s="169">
        <v>90</v>
      </c>
      <c r="G40" s="107"/>
      <c r="H40" s="169">
        <v>6</v>
      </c>
      <c r="I40" s="107"/>
      <c r="J40" s="169">
        <v>68</v>
      </c>
      <c r="K40" s="107"/>
      <c r="L40" s="23"/>
      <c r="M40" s="169">
        <v>6</v>
      </c>
      <c r="N40" s="107"/>
      <c r="O40" s="23"/>
      <c r="P40" s="23">
        <v>34</v>
      </c>
      <c r="Q40" s="39"/>
      <c r="R40" s="169">
        <v>28</v>
      </c>
      <c r="S40" s="107"/>
    </row>
    <row r="41" spans="1:19" s="32" customFormat="1" ht="11.25">
      <c r="A41" s="57" t="s">
        <v>135</v>
      </c>
      <c r="B41" s="113"/>
      <c r="C41" s="113"/>
      <c r="D41" s="113"/>
      <c r="E41" s="155"/>
      <c r="F41" s="169"/>
      <c r="G41" s="149"/>
      <c r="H41" s="170"/>
      <c r="I41" s="149"/>
      <c r="J41" s="170"/>
      <c r="K41" s="149"/>
      <c r="L41" s="149"/>
      <c r="M41" s="170"/>
      <c r="N41" s="149"/>
      <c r="O41" s="149"/>
      <c r="P41" s="170"/>
      <c r="Q41" s="149"/>
      <c r="R41" s="170"/>
      <c r="S41" s="149"/>
    </row>
    <row r="42" spans="1:19" s="2" customFormat="1" ht="13.5" customHeight="1">
      <c r="A42" s="159" t="s">
        <v>514</v>
      </c>
      <c r="B42" s="149"/>
      <c r="C42" s="149"/>
      <c r="D42" s="149"/>
      <c r="E42" s="107"/>
      <c r="F42" s="169">
        <v>60</v>
      </c>
      <c r="G42" s="107"/>
      <c r="H42" s="169">
        <v>4</v>
      </c>
      <c r="I42" s="107"/>
      <c r="J42" s="169">
        <v>70</v>
      </c>
      <c r="K42" s="107"/>
      <c r="L42" s="23"/>
      <c r="M42" s="169">
        <v>20</v>
      </c>
      <c r="N42" s="107"/>
      <c r="O42" s="23"/>
      <c r="P42" s="23">
        <v>19</v>
      </c>
      <c r="Q42" s="39"/>
      <c r="R42" s="169">
        <v>31</v>
      </c>
      <c r="S42" s="107"/>
    </row>
    <row r="43" spans="1:19" s="2" customFormat="1" ht="13.5" customHeight="1">
      <c r="A43" s="159" t="s">
        <v>515</v>
      </c>
      <c r="B43" s="149"/>
      <c r="C43" s="149"/>
      <c r="D43" s="149"/>
      <c r="E43" s="107"/>
      <c r="F43" s="169">
        <v>60</v>
      </c>
      <c r="G43" s="107"/>
      <c r="H43" s="169">
        <v>4</v>
      </c>
      <c r="I43" s="107"/>
      <c r="J43" s="169">
        <v>77</v>
      </c>
      <c r="K43" s="107"/>
      <c r="L43" s="23"/>
      <c r="M43" s="169">
        <v>17</v>
      </c>
      <c r="N43" s="107"/>
      <c r="O43" s="23"/>
      <c r="P43" s="23">
        <v>21</v>
      </c>
      <c r="Q43" s="39"/>
      <c r="R43" s="169">
        <v>39</v>
      </c>
      <c r="S43" s="107"/>
    </row>
    <row r="44" spans="1:19" s="2" customFormat="1" ht="13.5" customHeight="1">
      <c r="A44" s="159" t="s">
        <v>516</v>
      </c>
      <c r="B44" s="149"/>
      <c r="C44" s="149"/>
      <c r="D44" s="149"/>
      <c r="E44" s="107"/>
      <c r="F44" s="169">
        <v>60</v>
      </c>
      <c r="G44" s="107"/>
      <c r="H44" s="169">
        <v>4</v>
      </c>
      <c r="I44" s="107"/>
      <c r="J44" s="169">
        <v>81</v>
      </c>
      <c r="K44" s="107"/>
      <c r="L44" s="23"/>
      <c r="M44" s="169">
        <v>25</v>
      </c>
      <c r="N44" s="107"/>
      <c r="O44" s="23"/>
      <c r="P44" s="23">
        <v>30</v>
      </c>
      <c r="Q44" s="39"/>
      <c r="R44" s="169">
        <v>26</v>
      </c>
      <c r="S44" s="107"/>
    </row>
    <row r="45" spans="1:19" s="32" customFormat="1" ht="11.25">
      <c r="A45" s="57" t="s">
        <v>377</v>
      </c>
      <c r="B45" s="113"/>
      <c r="C45" s="113"/>
      <c r="D45" s="113"/>
      <c r="E45" s="155"/>
      <c r="F45" s="169"/>
      <c r="G45" s="149"/>
      <c r="H45" s="170"/>
      <c r="I45" s="149"/>
      <c r="J45" s="170"/>
      <c r="K45" s="149"/>
      <c r="L45" s="149"/>
      <c r="M45" s="170"/>
      <c r="N45" s="149"/>
      <c r="O45" s="149"/>
      <c r="P45" s="170"/>
      <c r="Q45" s="149"/>
      <c r="R45" s="170"/>
      <c r="S45" s="149"/>
    </row>
    <row r="46" spans="1:19" s="2" customFormat="1" ht="13.5" customHeight="1">
      <c r="A46" s="159" t="s">
        <v>592</v>
      </c>
      <c r="B46" s="149"/>
      <c r="C46" s="149"/>
      <c r="D46" s="149"/>
      <c r="E46" s="107"/>
      <c r="F46" s="169">
        <v>60</v>
      </c>
      <c r="G46" s="107"/>
      <c r="H46" s="169">
        <v>4</v>
      </c>
      <c r="I46" s="107"/>
      <c r="J46" s="169">
        <v>61</v>
      </c>
      <c r="K46" s="107"/>
      <c r="L46" s="23"/>
      <c r="M46" s="169">
        <v>7</v>
      </c>
      <c r="N46" s="107"/>
      <c r="O46" s="23"/>
      <c r="P46" s="23">
        <v>6</v>
      </c>
      <c r="Q46" s="39"/>
      <c r="R46" s="169">
        <v>48</v>
      </c>
      <c r="S46" s="107"/>
    </row>
    <row r="47" spans="1:19" s="2" customFormat="1" ht="13.5" customHeight="1">
      <c r="A47" s="159" t="s">
        <v>593</v>
      </c>
      <c r="B47" s="149"/>
      <c r="C47" s="149"/>
      <c r="D47" s="149"/>
      <c r="E47" s="107"/>
      <c r="F47" s="169">
        <v>20</v>
      </c>
      <c r="G47" s="107"/>
      <c r="H47" s="169">
        <v>1</v>
      </c>
      <c r="I47" s="107"/>
      <c r="J47" s="169" t="s">
        <v>903</v>
      </c>
      <c r="K47" s="107"/>
      <c r="L47" s="23"/>
      <c r="M47" s="169" t="s">
        <v>903</v>
      </c>
      <c r="N47" s="107"/>
      <c r="O47" s="23"/>
      <c r="P47" s="23" t="s">
        <v>903</v>
      </c>
      <c r="Q47" s="39"/>
      <c r="R47" s="169" t="s">
        <v>903</v>
      </c>
      <c r="S47" s="107"/>
    </row>
    <row r="48" spans="1:19" s="32" customFormat="1" ht="11.25">
      <c r="A48" s="57" t="s">
        <v>987</v>
      </c>
      <c r="B48" s="113"/>
      <c r="C48" s="113"/>
      <c r="D48" s="113"/>
      <c r="E48" s="155"/>
      <c r="F48" s="169"/>
      <c r="G48" s="149"/>
      <c r="H48" s="170"/>
      <c r="I48" s="149"/>
      <c r="J48" s="170"/>
      <c r="K48" s="149"/>
      <c r="L48" s="149"/>
      <c r="M48" s="170"/>
      <c r="N48" s="149"/>
      <c r="O48" s="149"/>
      <c r="P48" s="170"/>
      <c r="Q48" s="149"/>
      <c r="R48" s="170"/>
      <c r="S48" s="149"/>
    </row>
    <row r="49" spans="1:19" s="2" customFormat="1" ht="13.5" customHeight="1">
      <c r="A49" s="159" t="s">
        <v>475</v>
      </c>
      <c r="B49" s="149"/>
      <c r="C49" s="149"/>
      <c r="D49" s="149"/>
      <c r="E49" s="107"/>
      <c r="F49" s="169">
        <v>60</v>
      </c>
      <c r="G49" s="107"/>
      <c r="H49" s="169">
        <v>4</v>
      </c>
      <c r="I49" s="107"/>
      <c r="J49" s="169">
        <v>2</v>
      </c>
      <c r="K49" s="107"/>
      <c r="L49" s="23"/>
      <c r="M49" s="169" t="s">
        <v>903</v>
      </c>
      <c r="N49" s="107"/>
      <c r="O49" s="23"/>
      <c r="P49" s="23" t="s">
        <v>903</v>
      </c>
      <c r="Q49" s="39"/>
      <c r="R49" s="169">
        <v>2</v>
      </c>
      <c r="S49" s="107"/>
    </row>
    <row r="50" spans="1:19" s="32" customFormat="1" ht="11.25">
      <c r="A50" s="57" t="s">
        <v>775</v>
      </c>
      <c r="B50" s="113"/>
      <c r="C50" s="113"/>
      <c r="D50" s="113"/>
      <c r="E50" s="155"/>
      <c r="F50" s="169"/>
      <c r="G50" s="149"/>
      <c r="H50" s="170"/>
      <c r="I50" s="149"/>
      <c r="J50" s="170"/>
      <c r="K50" s="149"/>
      <c r="L50" s="149"/>
      <c r="M50" s="170"/>
      <c r="N50" s="149"/>
      <c r="O50" s="149"/>
      <c r="P50" s="170"/>
      <c r="Q50" s="149"/>
      <c r="R50" s="170"/>
      <c r="S50" s="149"/>
    </row>
    <row r="51" spans="1:19" s="2" customFormat="1" ht="13.5" customHeight="1">
      <c r="A51" s="159" t="s">
        <v>518</v>
      </c>
      <c r="B51" s="149"/>
      <c r="C51" s="149"/>
      <c r="D51" s="149"/>
      <c r="E51" s="107"/>
      <c r="F51" s="169">
        <v>60</v>
      </c>
      <c r="G51" s="107"/>
      <c r="H51" s="169">
        <v>4</v>
      </c>
      <c r="I51" s="107"/>
      <c r="J51" s="169">
        <v>75</v>
      </c>
      <c r="K51" s="107"/>
      <c r="L51" s="23"/>
      <c r="M51" s="169">
        <v>24</v>
      </c>
      <c r="N51" s="107"/>
      <c r="O51" s="23"/>
      <c r="P51" s="23">
        <v>28</v>
      </c>
      <c r="Q51" s="39"/>
      <c r="R51" s="169">
        <v>23</v>
      </c>
      <c r="S51" s="107"/>
    </row>
    <row r="52" spans="1:19" s="2" customFormat="1" ht="13.5" customHeight="1">
      <c r="A52" s="159" t="s">
        <v>519</v>
      </c>
      <c r="B52" s="149"/>
      <c r="C52" s="149"/>
      <c r="D52" s="149"/>
      <c r="E52" s="107"/>
      <c r="F52" s="169">
        <v>60</v>
      </c>
      <c r="G52" s="107"/>
      <c r="H52" s="169">
        <v>4</v>
      </c>
      <c r="I52" s="107"/>
      <c r="J52" s="169">
        <v>75</v>
      </c>
      <c r="K52" s="107"/>
      <c r="L52" s="23"/>
      <c r="M52" s="169">
        <v>8</v>
      </c>
      <c r="N52" s="107"/>
      <c r="O52" s="23"/>
      <c r="P52" s="23">
        <v>23</v>
      </c>
      <c r="Q52" s="39"/>
      <c r="R52" s="169">
        <v>44</v>
      </c>
      <c r="S52" s="107"/>
    </row>
    <row r="53" spans="1:19" s="2" customFormat="1" ht="13.5" customHeight="1">
      <c r="A53" s="159" t="s">
        <v>520</v>
      </c>
      <c r="B53" s="149"/>
      <c r="C53" s="149"/>
      <c r="D53" s="149"/>
      <c r="E53" s="107"/>
      <c r="F53" s="169">
        <v>60</v>
      </c>
      <c r="G53" s="107"/>
      <c r="H53" s="169">
        <v>4</v>
      </c>
      <c r="I53" s="107"/>
      <c r="J53" s="169">
        <v>5</v>
      </c>
      <c r="K53" s="107"/>
      <c r="L53" s="23"/>
      <c r="M53" s="169">
        <v>1</v>
      </c>
      <c r="N53" s="107"/>
      <c r="O53" s="23"/>
      <c r="P53" s="23" t="s">
        <v>903</v>
      </c>
      <c r="Q53" s="39"/>
      <c r="R53" s="169">
        <v>4</v>
      </c>
      <c r="S53" s="107"/>
    </row>
    <row r="54" spans="1:19" s="32" customFormat="1" ht="11.25">
      <c r="A54" s="57" t="s">
        <v>313</v>
      </c>
      <c r="B54" s="113"/>
      <c r="C54" s="113"/>
      <c r="D54" s="113"/>
      <c r="E54" s="155"/>
      <c r="F54" s="169"/>
      <c r="G54" s="149"/>
      <c r="H54" s="170"/>
      <c r="I54" s="149"/>
      <c r="J54" s="170"/>
      <c r="K54" s="149"/>
      <c r="L54" s="149"/>
      <c r="M54" s="170"/>
      <c r="N54" s="149"/>
      <c r="O54" s="149"/>
      <c r="P54" s="170"/>
      <c r="Q54" s="149"/>
      <c r="R54" s="170"/>
      <c r="S54" s="149"/>
    </row>
    <row r="55" spans="1:19" s="2" customFormat="1" ht="13.5" customHeight="1">
      <c r="A55" s="159" t="s">
        <v>576</v>
      </c>
      <c r="B55" s="149"/>
      <c r="C55" s="149"/>
      <c r="D55" s="149"/>
      <c r="E55" s="107"/>
      <c r="F55" s="169">
        <v>60</v>
      </c>
      <c r="G55" s="107"/>
      <c r="H55" s="169">
        <v>4</v>
      </c>
      <c r="I55" s="107"/>
      <c r="J55" s="169">
        <v>3</v>
      </c>
      <c r="K55" s="107"/>
      <c r="L55" s="23"/>
      <c r="M55" s="169">
        <v>1</v>
      </c>
      <c r="N55" s="107"/>
      <c r="O55" s="23"/>
      <c r="P55" s="23" t="s">
        <v>903</v>
      </c>
      <c r="Q55" s="39"/>
      <c r="R55" s="169">
        <v>2</v>
      </c>
      <c r="S55" s="107"/>
    </row>
    <row r="56" spans="1:19" s="2" customFormat="1" ht="13.5" customHeight="1">
      <c r="A56" s="159" t="s">
        <v>577</v>
      </c>
      <c r="B56" s="149"/>
      <c r="C56" s="149"/>
      <c r="D56" s="149"/>
      <c r="E56" s="107"/>
      <c r="F56" s="169">
        <v>60</v>
      </c>
      <c r="G56" s="107"/>
      <c r="H56" s="169">
        <v>4</v>
      </c>
      <c r="I56" s="107"/>
      <c r="J56" s="169">
        <v>70</v>
      </c>
      <c r="K56" s="107"/>
      <c r="L56" s="23"/>
      <c r="M56" s="169">
        <v>9</v>
      </c>
      <c r="N56" s="107"/>
      <c r="O56" s="23"/>
      <c r="P56" s="23">
        <v>18</v>
      </c>
      <c r="Q56" s="39"/>
      <c r="R56" s="169">
        <v>43</v>
      </c>
      <c r="S56" s="107"/>
    </row>
    <row r="57" spans="1:19" s="2" customFormat="1" ht="13.5" customHeight="1">
      <c r="A57" s="159" t="s">
        <v>578</v>
      </c>
      <c r="B57" s="149"/>
      <c r="C57" s="149"/>
      <c r="D57" s="149"/>
      <c r="E57" s="107"/>
      <c r="F57" s="169">
        <v>60</v>
      </c>
      <c r="G57" s="107"/>
      <c r="H57" s="169">
        <v>4</v>
      </c>
      <c r="I57" s="107"/>
      <c r="J57" s="169">
        <v>84</v>
      </c>
      <c r="K57" s="107"/>
      <c r="L57" s="23"/>
      <c r="M57" s="169">
        <v>5</v>
      </c>
      <c r="N57" s="107"/>
      <c r="O57" s="23"/>
      <c r="P57" s="23">
        <v>19</v>
      </c>
      <c r="Q57" s="39"/>
      <c r="R57" s="169">
        <v>60</v>
      </c>
      <c r="S57" s="107"/>
    </row>
    <row r="58" spans="1:19" s="32" customFormat="1" ht="11.25">
      <c r="A58" s="57" t="s">
        <v>406</v>
      </c>
      <c r="B58" s="113"/>
      <c r="C58" s="113"/>
      <c r="D58" s="113"/>
      <c r="E58" s="155"/>
      <c r="F58" s="169"/>
      <c r="G58" s="149"/>
      <c r="H58" s="170"/>
      <c r="I58" s="149"/>
      <c r="J58" s="170"/>
      <c r="K58" s="149"/>
      <c r="L58" s="149"/>
      <c r="M58" s="170"/>
      <c r="N58" s="149"/>
      <c r="O58" s="149"/>
      <c r="P58" s="170"/>
      <c r="Q58" s="149"/>
      <c r="R58" s="170"/>
      <c r="S58" s="149"/>
    </row>
    <row r="59" spans="1:19" s="2" customFormat="1" ht="13.5" customHeight="1">
      <c r="A59" s="159" t="s">
        <v>597</v>
      </c>
      <c r="B59" s="149"/>
      <c r="C59" s="149"/>
      <c r="D59" s="149"/>
      <c r="E59" s="107"/>
      <c r="F59" s="169">
        <v>75</v>
      </c>
      <c r="G59" s="107"/>
      <c r="H59" s="169">
        <v>5</v>
      </c>
      <c r="I59" s="107"/>
      <c r="J59" s="169">
        <v>56</v>
      </c>
      <c r="K59" s="107"/>
      <c r="L59" s="23"/>
      <c r="M59" s="169">
        <v>4</v>
      </c>
      <c r="N59" s="107"/>
      <c r="O59" s="23"/>
      <c r="P59" s="23">
        <v>13</v>
      </c>
      <c r="Q59" s="39"/>
      <c r="R59" s="169">
        <v>39</v>
      </c>
      <c r="S59" s="107"/>
    </row>
    <row r="60" spans="1:19" s="2" customFormat="1" ht="13.5" customHeight="1">
      <c r="A60" s="159" t="s">
        <v>598</v>
      </c>
      <c r="B60" s="149"/>
      <c r="C60" s="149"/>
      <c r="D60" s="149"/>
      <c r="E60" s="107"/>
      <c r="F60" s="169">
        <v>60</v>
      </c>
      <c r="G60" s="107"/>
      <c r="H60" s="169">
        <v>4</v>
      </c>
      <c r="I60" s="107"/>
      <c r="J60" s="169">
        <v>30</v>
      </c>
      <c r="K60" s="107"/>
      <c r="L60" s="23"/>
      <c r="M60" s="169">
        <v>12</v>
      </c>
      <c r="N60" s="107"/>
      <c r="O60" s="23"/>
      <c r="P60" s="23">
        <v>8</v>
      </c>
      <c r="Q60" s="39"/>
      <c r="R60" s="169">
        <v>10</v>
      </c>
      <c r="S60" s="107"/>
    </row>
    <row r="61" spans="1:19" s="32" customFormat="1" ht="11.25">
      <c r="A61" s="57" t="s">
        <v>170</v>
      </c>
      <c r="B61" s="113"/>
      <c r="C61" s="113"/>
      <c r="D61" s="113"/>
      <c r="E61" s="155"/>
      <c r="F61" s="169"/>
      <c r="G61" s="149"/>
      <c r="H61" s="170"/>
      <c r="I61" s="149"/>
      <c r="J61" s="170"/>
      <c r="K61" s="149"/>
      <c r="L61" s="149"/>
      <c r="M61" s="170"/>
      <c r="N61" s="149"/>
      <c r="O61" s="149"/>
      <c r="P61" s="170"/>
      <c r="Q61" s="149"/>
      <c r="R61" s="170"/>
      <c r="S61" s="149"/>
    </row>
    <row r="62" spans="1:19" s="2" customFormat="1" ht="13.5" customHeight="1">
      <c r="A62" s="159" t="s">
        <v>522</v>
      </c>
      <c r="B62" s="149"/>
      <c r="C62" s="149"/>
      <c r="D62" s="149"/>
      <c r="E62" s="107"/>
      <c r="F62" s="169">
        <v>60</v>
      </c>
      <c r="G62" s="107"/>
      <c r="H62" s="169">
        <v>4</v>
      </c>
      <c r="I62" s="107"/>
      <c r="J62" s="169">
        <v>9</v>
      </c>
      <c r="K62" s="107"/>
      <c r="L62" s="23"/>
      <c r="M62" s="169" t="s">
        <v>903</v>
      </c>
      <c r="N62" s="107"/>
      <c r="O62" s="23"/>
      <c r="P62" s="23" t="s">
        <v>903</v>
      </c>
      <c r="Q62" s="39"/>
      <c r="R62" s="169">
        <v>9</v>
      </c>
      <c r="S62" s="107"/>
    </row>
    <row r="63" spans="1:19" s="2" customFormat="1" ht="13.5" customHeight="1">
      <c r="A63" s="159" t="s">
        <v>523</v>
      </c>
      <c r="B63" s="149"/>
      <c r="C63" s="149"/>
      <c r="D63" s="149"/>
      <c r="E63" s="107"/>
      <c r="F63" s="169">
        <v>60</v>
      </c>
      <c r="G63" s="107"/>
      <c r="H63" s="169">
        <v>4</v>
      </c>
      <c r="I63" s="107"/>
      <c r="J63" s="169">
        <v>10</v>
      </c>
      <c r="K63" s="107"/>
      <c r="L63" s="23"/>
      <c r="M63" s="169">
        <v>1</v>
      </c>
      <c r="N63" s="107"/>
      <c r="O63" s="23"/>
      <c r="P63" s="23" t="s">
        <v>903</v>
      </c>
      <c r="Q63" s="39"/>
      <c r="R63" s="169">
        <v>9</v>
      </c>
      <c r="S63" s="107"/>
    </row>
    <row r="64" spans="1:19" s="2" customFormat="1" ht="13.5" customHeight="1">
      <c r="A64" s="159" t="s">
        <v>524</v>
      </c>
      <c r="B64" s="149"/>
      <c r="C64" s="149"/>
      <c r="D64" s="149"/>
      <c r="E64" s="107"/>
      <c r="F64" s="169">
        <v>60</v>
      </c>
      <c r="G64" s="107"/>
      <c r="H64" s="169">
        <v>4</v>
      </c>
      <c r="I64" s="107"/>
      <c r="J64" s="169">
        <v>5</v>
      </c>
      <c r="K64" s="107"/>
      <c r="L64" s="23"/>
      <c r="M64" s="169" t="s">
        <v>903</v>
      </c>
      <c r="N64" s="107"/>
      <c r="O64" s="23"/>
      <c r="P64" s="23" t="s">
        <v>903</v>
      </c>
      <c r="Q64" s="39"/>
      <c r="R64" s="169">
        <v>5</v>
      </c>
      <c r="S64" s="107"/>
    </row>
    <row r="65" spans="1:19" s="32" customFormat="1" ht="11.25">
      <c r="A65" s="57" t="s">
        <v>776</v>
      </c>
      <c r="B65" s="113"/>
      <c r="C65" s="113"/>
      <c r="D65" s="113"/>
      <c r="E65" s="155"/>
      <c r="F65" s="169"/>
      <c r="G65" s="149"/>
      <c r="H65" s="170"/>
      <c r="I65" s="149"/>
      <c r="J65" s="170"/>
      <c r="K65" s="149"/>
      <c r="L65" s="149"/>
      <c r="M65" s="170"/>
      <c r="N65" s="149"/>
      <c r="O65" s="149"/>
      <c r="P65" s="170"/>
      <c r="Q65" s="149"/>
      <c r="R65" s="170"/>
      <c r="S65" s="149"/>
    </row>
    <row r="66" spans="1:19" s="2" customFormat="1" ht="13.5" customHeight="1">
      <c r="A66" s="159" t="s">
        <v>583</v>
      </c>
      <c r="B66" s="149"/>
      <c r="C66" s="149"/>
      <c r="D66" s="149"/>
      <c r="E66" s="107"/>
      <c r="F66" s="169">
        <v>60</v>
      </c>
      <c r="G66" s="107"/>
      <c r="H66" s="169">
        <v>4</v>
      </c>
      <c r="I66" s="107"/>
      <c r="J66" s="169">
        <v>40</v>
      </c>
      <c r="K66" s="107"/>
      <c r="L66" s="23"/>
      <c r="M66" s="169">
        <v>10</v>
      </c>
      <c r="N66" s="107"/>
      <c r="O66" s="23"/>
      <c r="P66" s="23">
        <v>8</v>
      </c>
      <c r="Q66" s="39"/>
      <c r="R66" s="169">
        <v>22</v>
      </c>
      <c r="S66" s="107"/>
    </row>
    <row r="67" spans="1:19" s="2" customFormat="1" ht="13.5" customHeight="1">
      <c r="A67" s="159" t="s">
        <v>584</v>
      </c>
      <c r="B67" s="149"/>
      <c r="C67" s="149"/>
      <c r="D67" s="149"/>
      <c r="E67" s="107"/>
      <c r="F67" s="169">
        <v>60</v>
      </c>
      <c r="G67" s="107"/>
      <c r="H67" s="169">
        <v>4</v>
      </c>
      <c r="I67" s="107"/>
      <c r="J67" s="169">
        <v>67</v>
      </c>
      <c r="K67" s="107"/>
      <c r="L67" s="23"/>
      <c r="M67" s="169">
        <v>4</v>
      </c>
      <c r="N67" s="107"/>
      <c r="O67" s="23"/>
      <c r="P67" s="23">
        <v>8</v>
      </c>
      <c r="Q67" s="39"/>
      <c r="R67" s="169">
        <v>55</v>
      </c>
      <c r="S67" s="107"/>
    </row>
    <row r="68" spans="1:19" s="32" customFormat="1" ht="11.25">
      <c r="A68" s="57" t="s">
        <v>178</v>
      </c>
      <c r="B68" s="113"/>
      <c r="C68" s="113"/>
      <c r="D68" s="113"/>
      <c r="E68" s="155"/>
      <c r="F68" s="169"/>
      <c r="G68" s="149"/>
      <c r="H68" s="170"/>
      <c r="I68" s="149"/>
      <c r="J68" s="170"/>
      <c r="K68" s="149"/>
      <c r="L68" s="149"/>
      <c r="M68" s="170"/>
      <c r="N68" s="149"/>
      <c r="O68" s="149"/>
      <c r="P68" s="170"/>
      <c r="Q68" s="149"/>
      <c r="R68" s="170"/>
      <c r="S68" s="149"/>
    </row>
    <row r="69" spans="1:19" s="2" customFormat="1" ht="13.5" customHeight="1">
      <c r="A69" s="159" t="s">
        <v>528</v>
      </c>
      <c r="B69" s="149"/>
      <c r="C69" s="149"/>
      <c r="D69" s="149"/>
      <c r="E69" s="107"/>
      <c r="F69" s="169">
        <v>60</v>
      </c>
      <c r="G69" s="107"/>
      <c r="H69" s="169">
        <v>4</v>
      </c>
      <c r="I69" s="107"/>
      <c r="J69" s="169">
        <v>12</v>
      </c>
      <c r="K69" s="107"/>
      <c r="L69" s="23"/>
      <c r="M69" s="169">
        <v>4</v>
      </c>
      <c r="N69" s="107"/>
      <c r="O69" s="23"/>
      <c r="P69" s="23">
        <v>5</v>
      </c>
      <c r="Q69" s="39"/>
      <c r="R69" s="169">
        <v>3</v>
      </c>
      <c r="S69" s="107"/>
    </row>
    <row r="70" spans="1:19" s="2" customFormat="1" ht="13.5" customHeight="1">
      <c r="A70" s="159" t="s">
        <v>529</v>
      </c>
      <c r="B70" s="149"/>
      <c r="C70" s="149"/>
      <c r="D70" s="149"/>
      <c r="E70" s="107"/>
      <c r="F70" s="169">
        <v>60</v>
      </c>
      <c r="G70" s="107"/>
      <c r="H70" s="169">
        <v>4</v>
      </c>
      <c r="I70" s="107"/>
      <c r="J70" s="169">
        <v>81</v>
      </c>
      <c r="K70" s="107"/>
      <c r="L70" s="23"/>
      <c r="M70" s="169">
        <v>2</v>
      </c>
      <c r="N70" s="107"/>
      <c r="O70" s="23"/>
      <c r="P70" s="23">
        <v>15</v>
      </c>
      <c r="Q70" s="39"/>
      <c r="R70" s="169">
        <v>64</v>
      </c>
      <c r="S70" s="107"/>
    </row>
    <row r="71" spans="1:19" s="2" customFormat="1" ht="13.5" customHeight="1">
      <c r="A71" s="159" t="s">
        <v>530</v>
      </c>
      <c r="B71" s="149"/>
      <c r="C71" s="149"/>
      <c r="D71" s="149"/>
      <c r="E71" s="107"/>
      <c r="F71" s="169">
        <v>60</v>
      </c>
      <c r="G71" s="107"/>
      <c r="H71" s="169">
        <v>4</v>
      </c>
      <c r="I71" s="107"/>
      <c r="J71" s="169">
        <v>75</v>
      </c>
      <c r="K71" s="107"/>
      <c r="L71" s="23"/>
      <c r="M71" s="169">
        <v>5</v>
      </c>
      <c r="N71" s="107"/>
      <c r="O71" s="23"/>
      <c r="P71" s="23">
        <v>7</v>
      </c>
      <c r="Q71" s="39"/>
      <c r="R71" s="169">
        <v>63</v>
      </c>
      <c r="S71" s="107"/>
    </row>
    <row r="72" spans="1:19" s="32" customFormat="1" ht="11.25">
      <c r="A72" s="57" t="s">
        <v>777</v>
      </c>
      <c r="B72" s="113"/>
      <c r="C72" s="113"/>
      <c r="D72" s="113"/>
      <c r="E72" s="155"/>
      <c r="F72" s="169"/>
      <c r="G72" s="149"/>
      <c r="H72" s="170"/>
      <c r="I72" s="149"/>
      <c r="J72" s="170"/>
      <c r="K72" s="149"/>
      <c r="L72" s="149"/>
      <c r="M72" s="170"/>
      <c r="N72" s="149"/>
      <c r="O72" s="149"/>
      <c r="P72" s="170"/>
      <c r="Q72" s="149"/>
      <c r="R72" s="170"/>
      <c r="S72" s="149"/>
    </row>
    <row r="73" spans="1:19" s="2" customFormat="1" ht="13.5" customHeight="1">
      <c r="A73" s="159" t="s">
        <v>540</v>
      </c>
      <c r="B73" s="149"/>
      <c r="C73" s="149"/>
      <c r="D73" s="149"/>
      <c r="E73" s="107"/>
      <c r="F73" s="169">
        <v>60</v>
      </c>
      <c r="G73" s="107"/>
      <c r="H73" s="169">
        <v>4</v>
      </c>
      <c r="I73" s="107"/>
      <c r="J73" s="169">
        <v>68</v>
      </c>
      <c r="K73" s="107"/>
      <c r="L73" s="23"/>
      <c r="M73" s="169">
        <v>27</v>
      </c>
      <c r="N73" s="107"/>
      <c r="O73" s="23"/>
      <c r="P73" s="23">
        <v>13</v>
      </c>
      <c r="Q73" s="39"/>
      <c r="R73" s="169">
        <v>28</v>
      </c>
      <c r="S73" s="107"/>
    </row>
    <row r="74" spans="1:19" s="2" customFormat="1" ht="13.5" customHeight="1">
      <c r="A74" s="159" t="s">
        <v>541</v>
      </c>
      <c r="B74" s="149"/>
      <c r="C74" s="149"/>
      <c r="D74" s="149"/>
      <c r="E74" s="107"/>
      <c r="F74" s="169">
        <v>60</v>
      </c>
      <c r="G74" s="107"/>
      <c r="H74" s="169">
        <v>4</v>
      </c>
      <c r="I74" s="107"/>
      <c r="J74" s="169">
        <v>61</v>
      </c>
      <c r="K74" s="107"/>
      <c r="L74" s="23"/>
      <c r="M74" s="169">
        <v>24</v>
      </c>
      <c r="N74" s="107"/>
      <c r="O74" s="23"/>
      <c r="P74" s="23">
        <v>17</v>
      </c>
      <c r="Q74" s="39"/>
      <c r="R74" s="169">
        <v>20</v>
      </c>
      <c r="S74" s="107"/>
    </row>
    <row r="75" spans="1:19" s="2" customFormat="1" ht="13.5" customHeight="1">
      <c r="A75" s="159" t="s">
        <v>542</v>
      </c>
      <c r="B75" s="149"/>
      <c r="C75" s="149"/>
      <c r="D75" s="149"/>
      <c r="E75" s="107"/>
      <c r="F75" s="169">
        <v>60</v>
      </c>
      <c r="G75" s="107"/>
      <c r="H75" s="169">
        <v>4</v>
      </c>
      <c r="I75" s="107"/>
      <c r="J75" s="169">
        <v>62</v>
      </c>
      <c r="K75" s="107"/>
      <c r="L75" s="23"/>
      <c r="M75" s="169">
        <v>15</v>
      </c>
      <c r="N75" s="107"/>
      <c r="O75" s="23"/>
      <c r="P75" s="23">
        <v>28</v>
      </c>
      <c r="Q75" s="39"/>
      <c r="R75" s="169">
        <v>19</v>
      </c>
      <c r="S75" s="107"/>
    </row>
    <row r="76" spans="1:19" s="32" customFormat="1" ht="11.25">
      <c r="A76" s="57" t="s">
        <v>204</v>
      </c>
      <c r="B76" s="113"/>
      <c r="C76" s="113"/>
      <c r="D76" s="113"/>
      <c r="E76" s="155"/>
      <c r="F76" s="169"/>
      <c r="G76" s="149"/>
      <c r="H76" s="170"/>
      <c r="I76" s="149"/>
      <c r="J76" s="170"/>
      <c r="K76" s="149"/>
      <c r="L76" s="149"/>
      <c r="M76" s="170"/>
      <c r="N76" s="149"/>
      <c r="O76" s="149"/>
      <c r="P76" s="170"/>
      <c r="Q76" s="149"/>
      <c r="R76" s="170"/>
      <c r="S76" s="149"/>
    </row>
    <row r="77" spans="1:19" s="2" customFormat="1" ht="13.5" customHeight="1">
      <c r="A77" s="159" t="s">
        <v>544</v>
      </c>
      <c r="B77" s="149"/>
      <c r="C77" s="149"/>
      <c r="D77" s="149"/>
      <c r="E77" s="107"/>
      <c r="F77" s="169">
        <v>60</v>
      </c>
      <c r="G77" s="107"/>
      <c r="H77" s="169">
        <v>4</v>
      </c>
      <c r="I77" s="107"/>
      <c r="J77" s="169">
        <v>68</v>
      </c>
      <c r="K77" s="107"/>
      <c r="L77" s="23"/>
      <c r="M77" s="169">
        <v>22</v>
      </c>
      <c r="N77" s="107"/>
      <c r="O77" s="23"/>
      <c r="P77" s="23">
        <v>32</v>
      </c>
      <c r="Q77" s="39"/>
      <c r="R77" s="169">
        <v>14</v>
      </c>
      <c r="S77" s="107"/>
    </row>
    <row r="78" spans="1:19" s="2" customFormat="1" ht="13.5" customHeight="1">
      <c r="A78" s="159" t="s">
        <v>545</v>
      </c>
      <c r="B78" s="149"/>
      <c r="C78" s="149"/>
      <c r="D78" s="149"/>
      <c r="E78" s="107"/>
      <c r="F78" s="169">
        <v>60</v>
      </c>
      <c r="G78" s="107"/>
      <c r="H78" s="169">
        <v>4</v>
      </c>
      <c r="I78" s="107"/>
      <c r="J78" s="169">
        <v>65</v>
      </c>
      <c r="K78" s="107"/>
      <c r="L78" s="23"/>
      <c r="M78" s="169">
        <v>18</v>
      </c>
      <c r="N78" s="107"/>
      <c r="O78" s="23"/>
      <c r="P78" s="23">
        <v>20</v>
      </c>
      <c r="Q78" s="39"/>
      <c r="R78" s="169">
        <v>27</v>
      </c>
      <c r="S78" s="107"/>
    </row>
    <row r="79" spans="1:19" s="2" customFormat="1" ht="13.5" customHeight="1">
      <c r="A79" s="159" t="s">
        <v>546</v>
      </c>
      <c r="B79" s="149"/>
      <c r="C79" s="149"/>
      <c r="D79" s="149"/>
      <c r="E79" s="107"/>
      <c r="F79" s="169">
        <v>60</v>
      </c>
      <c r="G79" s="107"/>
      <c r="H79" s="169">
        <v>4</v>
      </c>
      <c r="I79" s="107"/>
      <c r="J79" s="169">
        <v>70</v>
      </c>
      <c r="K79" s="107"/>
      <c r="L79" s="23"/>
      <c r="M79" s="169">
        <v>5</v>
      </c>
      <c r="N79" s="107"/>
      <c r="O79" s="23"/>
      <c r="P79" s="23">
        <v>25</v>
      </c>
      <c r="Q79" s="39"/>
      <c r="R79" s="169">
        <v>40</v>
      </c>
      <c r="S79" s="107"/>
    </row>
    <row r="80" spans="1:19" s="32" customFormat="1" ht="11.25">
      <c r="A80" s="57" t="s">
        <v>215</v>
      </c>
      <c r="B80" s="113"/>
      <c r="C80" s="113"/>
      <c r="D80" s="113"/>
      <c r="E80" s="155"/>
      <c r="F80" s="169"/>
      <c r="G80" s="149"/>
      <c r="H80" s="170"/>
      <c r="I80" s="149"/>
      <c r="J80" s="170"/>
      <c r="K80" s="149"/>
      <c r="L80" s="149"/>
      <c r="M80" s="170"/>
      <c r="N80" s="149"/>
      <c r="O80" s="149"/>
      <c r="P80" s="170"/>
      <c r="Q80" s="149"/>
      <c r="R80" s="170"/>
      <c r="S80" s="149"/>
    </row>
    <row r="81" spans="1:19" s="2" customFormat="1" ht="13.5" customHeight="1">
      <c r="A81" s="159" t="s">
        <v>548</v>
      </c>
      <c r="B81" s="149"/>
      <c r="C81" s="149"/>
      <c r="D81" s="149"/>
      <c r="E81" s="107"/>
      <c r="F81" s="169">
        <v>60</v>
      </c>
      <c r="G81" s="107"/>
      <c r="H81" s="169">
        <v>4</v>
      </c>
      <c r="I81" s="107"/>
      <c r="J81" s="169">
        <v>60</v>
      </c>
      <c r="K81" s="107"/>
      <c r="L81" s="23"/>
      <c r="M81" s="169">
        <v>12</v>
      </c>
      <c r="N81" s="107"/>
      <c r="O81" s="23"/>
      <c r="P81" s="23">
        <v>27</v>
      </c>
      <c r="Q81" s="39"/>
      <c r="R81" s="169">
        <v>21</v>
      </c>
      <c r="S81" s="107"/>
    </row>
    <row r="82" spans="1:19" s="2" customFormat="1" ht="13.5" customHeight="1">
      <c r="A82" s="159" t="s">
        <v>549</v>
      </c>
      <c r="B82" s="149"/>
      <c r="C82" s="149"/>
      <c r="D82" s="149"/>
      <c r="E82" s="107"/>
      <c r="F82" s="169">
        <v>60</v>
      </c>
      <c r="G82" s="107"/>
      <c r="H82" s="169">
        <v>4</v>
      </c>
      <c r="I82" s="107"/>
      <c r="J82" s="169">
        <v>67</v>
      </c>
      <c r="K82" s="107"/>
      <c r="L82" s="23"/>
      <c r="M82" s="169">
        <v>26</v>
      </c>
      <c r="N82" s="107"/>
      <c r="O82" s="23"/>
      <c r="P82" s="23">
        <v>28</v>
      </c>
      <c r="Q82" s="39"/>
      <c r="R82" s="169">
        <v>13</v>
      </c>
      <c r="S82" s="107"/>
    </row>
    <row r="83" spans="1:19" s="2" customFormat="1" ht="13.5" customHeight="1">
      <c r="A83" s="159" t="s">
        <v>550</v>
      </c>
      <c r="B83" s="149"/>
      <c r="C83" s="149"/>
      <c r="D83" s="149"/>
      <c r="E83" s="107"/>
      <c r="F83" s="169">
        <v>60</v>
      </c>
      <c r="G83" s="107"/>
      <c r="H83" s="169">
        <v>4</v>
      </c>
      <c r="I83" s="107"/>
      <c r="J83" s="169">
        <v>68</v>
      </c>
      <c r="K83" s="107"/>
      <c r="L83" s="23"/>
      <c r="M83" s="169">
        <v>21</v>
      </c>
      <c r="N83" s="107"/>
      <c r="O83" s="23"/>
      <c r="P83" s="23">
        <v>25</v>
      </c>
      <c r="Q83" s="39"/>
      <c r="R83" s="169">
        <v>22</v>
      </c>
      <c r="S83" s="107"/>
    </row>
    <row r="84" spans="1:19" s="32" customFormat="1" ht="11.25">
      <c r="A84" s="57" t="s">
        <v>225</v>
      </c>
      <c r="B84" s="113"/>
      <c r="C84" s="113"/>
      <c r="D84" s="113"/>
      <c r="E84" s="155"/>
      <c r="F84" s="169"/>
      <c r="G84" s="149"/>
      <c r="H84" s="170"/>
      <c r="I84" s="149"/>
      <c r="J84" s="170"/>
      <c r="K84" s="149"/>
      <c r="L84" s="149"/>
      <c r="M84" s="170"/>
      <c r="N84" s="149"/>
      <c r="O84" s="149"/>
      <c r="P84" s="170"/>
      <c r="Q84" s="149"/>
      <c r="R84" s="170"/>
      <c r="S84" s="149"/>
    </row>
    <row r="85" spans="1:19" s="2" customFormat="1" ht="13.5" customHeight="1">
      <c r="A85" s="159" t="s">
        <v>552</v>
      </c>
      <c r="B85" s="149"/>
      <c r="C85" s="149"/>
      <c r="D85" s="149"/>
      <c r="E85" s="107"/>
      <c r="F85" s="169">
        <v>60</v>
      </c>
      <c r="G85" s="107"/>
      <c r="H85" s="169">
        <v>4</v>
      </c>
      <c r="I85" s="107"/>
      <c r="J85" s="169">
        <v>76</v>
      </c>
      <c r="K85" s="107"/>
      <c r="L85" s="23"/>
      <c r="M85" s="169">
        <v>10</v>
      </c>
      <c r="N85" s="107"/>
      <c r="O85" s="23"/>
      <c r="P85" s="23">
        <v>12</v>
      </c>
      <c r="Q85" s="39"/>
      <c r="R85" s="169">
        <v>54</v>
      </c>
      <c r="S85" s="107"/>
    </row>
    <row r="86" spans="1:19" s="2" customFormat="1" ht="13.5" customHeight="1">
      <c r="A86" s="159" t="s">
        <v>553</v>
      </c>
      <c r="B86" s="149"/>
      <c r="C86" s="149"/>
      <c r="D86" s="149"/>
      <c r="E86" s="107"/>
      <c r="F86" s="169">
        <v>60</v>
      </c>
      <c r="G86" s="107"/>
      <c r="H86" s="169">
        <v>4</v>
      </c>
      <c r="I86" s="107"/>
      <c r="J86" s="169">
        <v>63</v>
      </c>
      <c r="K86" s="107"/>
      <c r="L86" s="23"/>
      <c r="M86" s="169">
        <v>12</v>
      </c>
      <c r="N86" s="107"/>
      <c r="O86" s="23"/>
      <c r="P86" s="23">
        <v>16</v>
      </c>
      <c r="Q86" s="39"/>
      <c r="R86" s="169">
        <v>35</v>
      </c>
      <c r="S86" s="107"/>
    </row>
    <row r="87" spans="1:19" s="2" customFormat="1" ht="13.5" customHeight="1">
      <c r="A87" s="159" t="s">
        <v>554</v>
      </c>
      <c r="B87" s="149"/>
      <c r="C87" s="149"/>
      <c r="D87" s="149"/>
      <c r="E87" s="107"/>
      <c r="F87" s="169">
        <v>60</v>
      </c>
      <c r="G87" s="107"/>
      <c r="H87" s="169">
        <v>4</v>
      </c>
      <c r="I87" s="107"/>
      <c r="J87" s="169">
        <v>8</v>
      </c>
      <c r="K87" s="107"/>
      <c r="L87" s="23"/>
      <c r="M87" s="169">
        <v>3</v>
      </c>
      <c r="N87" s="107"/>
      <c r="O87" s="23"/>
      <c r="P87" s="23" t="s">
        <v>903</v>
      </c>
      <c r="Q87" s="39"/>
      <c r="R87" s="169">
        <v>5</v>
      </c>
      <c r="S87" s="107"/>
    </row>
    <row r="88" spans="1:19" s="32" customFormat="1" ht="11.25">
      <c r="A88" s="57" t="s">
        <v>1044</v>
      </c>
      <c r="B88" s="113"/>
      <c r="C88" s="113"/>
      <c r="D88" s="113"/>
      <c r="E88" s="155"/>
      <c r="F88" s="169"/>
      <c r="G88" s="149"/>
      <c r="H88" s="170"/>
      <c r="I88" s="149"/>
      <c r="J88" s="170"/>
      <c r="K88" s="149"/>
      <c r="L88" s="149"/>
      <c r="M88" s="170"/>
      <c r="N88" s="149"/>
      <c r="O88" s="149"/>
      <c r="P88" s="170"/>
      <c r="Q88" s="149"/>
      <c r="R88" s="170"/>
      <c r="S88" s="149"/>
    </row>
    <row r="89" spans="1:19" s="2" customFormat="1" ht="13.5" customHeight="1">
      <c r="A89" s="159" t="s">
        <v>489</v>
      </c>
      <c r="B89" s="149"/>
      <c r="C89" s="149"/>
      <c r="D89" s="149"/>
      <c r="E89" s="107"/>
      <c r="F89" s="169">
        <v>90</v>
      </c>
      <c r="G89" s="107"/>
      <c r="H89" s="169">
        <v>6</v>
      </c>
      <c r="I89" s="107"/>
      <c r="J89" s="169">
        <v>80</v>
      </c>
      <c r="K89" s="107"/>
      <c r="L89" s="23"/>
      <c r="M89" s="169">
        <v>5</v>
      </c>
      <c r="N89" s="107"/>
      <c r="O89" s="23"/>
      <c r="P89" s="23">
        <v>19</v>
      </c>
      <c r="Q89" s="39"/>
      <c r="R89" s="169">
        <v>56</v>
      </c>
      <c r="S89" s="107"/>
    </row>
    <row r="90" spans="1:19" s="32" customFormat="1" ht="11.25">
      <c r="A90" s="57" t="s">
        <v>780</v>
      </c>
      <c r="B90" s="113"/>
      <c r="C90" s="113"/>
      <c r="D90" s="113"/>
      <c r="E90" s="155"/>
      <c r="F90" s="169"/>
      <c r="G90" s="149"/>
      <c r="H90" s="170"/>
      <c r="I90" s="149"/>
      <c r="J90" s="170"/>
      <c r="K90" s="149"/>
      <c r="L90" s="149"/>
      <c r="M90" s="170"/>
      <c r="N90" s="149"/>
      <c r="O90" s="149"/>
      <c r="P90" s="170"/>
      <c r="Q90" s="149"/>
      <c r="R90" s="170"/>
      <c r="S90" s="149"/>
    </row>
    <row r="91" spans="1:19" s="2" customFormat="1" ht="13.5" customHeight="1">
      <c r="A91" s="159" t="s">
        <v>600</v>
      </c>
      <c r="B91" s="149"/>
      <c r="C91" s="149"/>
      <c r="D91" s="149"/>
      <c r="E91" s="107"/>
      <c r="F91" s="169">
        <v>60</v>
      </c>
      <c r="G91" s="107"/>
      <c r="H91" s="169">
        <v>4</v>
      </c>
      <c r="I91" s="107"/>
      <c r="J91" s="169">
        <v>5</v>
      </c>
      <c r="K91" s="107"/>
      <c r="L91" s="23"/>
      <c r="M91" s="169" t="s">
        <v>903</v>
      </c>
      <c r="N91" s="107"/>
      <c r="O91" s="23"/>
      <c r="P91" s="23" t="s">
        <v>903</v>
      </c>
      <c r="Q91" s="39"/>
      <c r="R91" s="169">
        <v>5</v>
      </c>
      <c r="S91" s="107"/>
    </row>
    <row r="92" spans="1:19" s="32" customFormat="1" ht="11.25">
      <c r="A92" s="57" t="s">
        <v>783</v>
      </c>
      <c r="B92" s="113"/>
      <c r="C92" s="113"/>
      <c r="D92" s="113"/>
      <c r="E92" s="155"/>
      <c r="F92" s="169"/>
      <c r="G92" s="149"/>
      <c r="H92" s="170"/>
      <c r="I92" s="149"/>
      <c r="J92" s="170"/>
      <c r="K92" s="149"/>
      <c r="L92" s="149"/>
      <c r="M92" s="170"/>
      <c r="N92" s="149"/>
      <c r="O92" s="149"/>
      <c r="P92" s="170"/>
      <c r="Q92" s="149"/>
      <c r="R92" s="170"/>
      <c r="S92" s="149"/>
    </row>
    <row r="93" spans="1:19" s="2" customFormat="1" ht="13.5" customHeight="1">
      <c r="A93" s="159" t="s">
        <v>536</v>
      </c>
      <c r="B93" s="149"/>
      <c r="C93" s="149"/>
      <c r="D93" s="149"/>
      <c r="E93" s="107"/>
      <c r="F93" s="169">
        <v>60</v>
      </c>
      <c r="G93" s="107"/>
      <c r="H93" s="169">
        <v>4</v>
      </c>
      <c r="I93" s="107"/>
      <c r="J93" s="169">
        <v>85</v>
      </c>
      <c r="K93" s="107"/>
      <c r="L93" s="23"/>
      <c r="M93" s="169">
        <v>7</v>
      </c>
      <c r="N93" s="107"/>
      <c r="O93" s="23"/>
      <c r="P93" s="23">
        <v>29</v>
      </c>
      <c r="Q93" s="39"/>
      <c r="R93" s="169">
        <v>49</v>
      </c>
      <c r="S93" s="107"/>
    </row>
    <row r="94" spans="1:19" s="2" customFormat="1" ht="13.5" customHeight="1">
      <c r="A94" s="159" t="s">
        <v>537</v>
      </c>
      <c r="B94" s="149"/>
      <c r="C94" s="149"/>
      <c r="D94" s="149"/>
      <c r="E94" s="107"/>
      <c r="F94" s="169">
        <v>60</v>
      </c>
      <c r="G94" s="107"/>
      <c r="H94" s="169">
        <v>4</v>
      </c>
      <c r="I94" s="107"/>
      <c r="J94" s="169">
        <v>80</v>
      </c>
      <c r="K94" s="107"/>
      <c r="L94" s="23"/>
      <c r="M94" s="169">
        <v>8</v>
      </c>
      <c r="N94" s="107"/>
      <c r="O94" s="23"/>
      <c r="P94" s="23">
        <v>33</v>
      </c>
      <c r="Q94" s="39"/>
      <c r="R94" s="169">
        <v>39</v>
      </c>
      <c r="S94" s="107"/>
    </row>
    <row r="95" spans="1:19" s="2" customFormat="1" ht="13.5" customHeight="1">
      <c r="A95" s="159" t="s">
        <v>538</v>
      </c>
      <c r="B95" s="149"/>
      <c r="C95" s="149"/>
      <c r="D95" s="149"/>
      <c r="E95" s="107"/>
      <c r="F95" s="169">
        <v>60</v>
      </c>
      <c r="G95" s="107"/>
      <c r="H95" s="169">
        <v>4</v>
      </c>
      <c r="I95" s="107"/>
      <c r="J95" s="169">
        <v>9</v>
      </c>
      <c r="K95" s="107"/>
      <c r="L95" s="23"/>
      <c r="M95" s="169">
        <v>1</v>
      </c>
      <c r="N95" s="107"/>
      <c r="O95" s="23"/>
      <c r="P95" s="23">
        <v>2</v>
      </c>
      <c r="Q95" s="39"/>
      <c r="R95" s="169">
        <v>6</v>
      </c>
      <c r="S95" s="107"/>
    </row>
    <row r="96" spans="1:19" s="32" customFormat="1" ht="11.25">
      <c r="A96" s="57" t="s">
        <v>785</v>
      </c>
      <c r="B96" s="113"/>
      <c r="C96" s="113"/>
      <c r="D96" s="113"/>
      <c r="E96" s="155"/>
      <c r="F96" s="169"/>
      <c r="G96" s="149"/>
      <c r="H96" s="170"/>
      <c r="I96" s="149"/>
      <c r="J96" s="170"/>
      <c r="K96" s="149"/>
      <c r="L96" s="149"/>
      <c r="M96" s="170"/>
      <c r="N96" s="149"/>
      <c r="O96" s="149"/>
      <c r="P96" s="170"/>
      <c r="Q96" s="149"/>
      <c r="R96" s="170"/>
      <c r="S96" s="149"/>
    </row>
    <row r="97" spans="1:19" s="2" customFormat="1" ht="13.5" customHeight="1">
      <c r="A97" s="159" t="s">
        <v>557</v>
      </c>
      <c r="B97" s="149"/>
      <c r="C97" s="149"/>
      <c r="D97" s="149"/>
      <c r="E97" s="107"/>
      <c r="F97" s="169">
        <v>60</v>
      </c>
      <c r="G97" s="107"/>
      <c r="H97" s="169">
        <v>4</v>
      </c>
      <c r="I97" s="107"/>
      <c r="J97" s="169">
        <v>6</v>
      </c>
      <c r="K97" s="107"/>
      <c r="L97" s="23"/>
      <c r="M97" s="169" t="s">
        <v>903</v>
      </c>
      <c r="N97" s="107"/>
      <c r="O97" s="23"/>
      <c r="P97" s="23" t="s">
        <v>903</v>
      </c>
      <c r="Q97" s="39"/>
      <c r="R97" s="169">
        <v>6</v>
      </c>
      <c r="S97" s="107"/>
    </row>
    <row r="98" spans="1:19" s="2" customFormat="1" ht="13.5" customHeight="1">
      <c r="A98" s="159" t="s">
        <v>558</v>
      </c>
      <c r="B98" s="149"/>
      <c r="C98" s="149"/>
      <c r="D98" s="149"/>
      <c r="E98" s="107"/>
      <c r="F98" s="169">
        <v>60</v>
      </c>
      <c r="G98" s="107"/>
      <c r="H98" s="169">
        <v>4</v>
      </c>
      <c r="I98" s="107"/>
      <c r="J98" s="169">
        <v>11</v>
      </c>
      <c r="K98" s="107"/>
      <c r="L98" s="23"/>
      <c r="M98" s="169">
        <v>4</v>
      </c>
      <c r="N98" s="107"/>
      <c r="O98" s="23"/>
      <c r="P98" s="23" t="s">
        <v>903</v>
      </c>
      <c r="Q98" s="39"/>
      <c r="R98" s="169">
        <v>7</v>
      </c>
      <c r="S98" s="107"/>
    </row>
    <row r="99" spans="1:19" s="2" customFormat="1" ht="13.5" customHeight="1">
      <c r="A99" s="159" t="s">
        <v>559</v>
      </c>
      <c r="B99" s="149"/>
      <c r="C99" s="149"/>
      <c r="D99" s="149"/>
      <c r="E99" s="107"/>
      <c r="F99" s="169">
        <v>60</v>
      </c>
      <c r="G99" s="107"/>
      <c r="H99" s="169">
        <v>4</v>
      </c>
      <c r="I99" s="107"/>
      <c r="J99" s="169">
        <v>4</v>
      </c>
      <c r="K99" s="107"/>
      <c r="L99" s="23"/>
      <c r="M99" s="169">
        <v>1</v>
      </c>
      <c r="N99" s="107"/>
      <c r="O99" s="23"/>
      <c r="P99" s="23">
        <v>1</v>
      </c>
      <c r="Q99" s="39"/>
      <c r="R99" s="169">
        <v>2</v>
      </c>
      <c r="S99" s="107"/>
    </row>
    <row r="100" spans="1:19" s="32" customFormat="1" ht="11.25">
      <c r="A100" s="57" t="s">
        <v>75</v>
      </c>
      <c r="B100" s="113"/>
      <c r="C100" s="113"/>
      <c r="D100" s="113"/>
      <c r="E100" s="155"/>
      <c r="F100" s="169"/>
      <c r="G100" s="149"/>
      <c r="H100" s="170"/>
      <c r="I100" s="149"/>
      <c r="J100" s="170"/>
      <c r="K100" s="149"/>
      <c r="L100" s="149"/>
      <c r="M100" s="170"/>
      <c r="N100" s="149"/>
      <c r="O100" s="149"/>
      <c r="P100" s="170"/>
      <c r="Q100" s="149"/>
      <c r="R100" s="170"/>
      <c r="S100" s="149"/>
    </row>
    <row r="101" spans="1:19" s="2" customFormat="1" ht="13.5" customHeight="1">
      <c r="A101" s="159" t="s">
        <v>507</v>
      </c>
      <c r="B101" s="149"/>
      <c r="C101" s="149"/>
      <c r="D101" s="149"/>
      <c r="E101" s="107"/>
      <c r="F101" s="169">
        <v>60</v>
      </c>
      <c r="G101" s="107"/>
      <c r="H101" s="169">
        <v>4</v>
      </c>
      <c r="I101" s="107"/>
      <c r="J101" s="169">
        <v>5</v>
      </c>
      <c r="K101" s="107"/>
      <c r="L101" s="23"/>
      <c r="M101" s="169" t="s">
        <v>903</v>
      </c>
      <c r="N101" s="107"/>
      <c r="O101" s="23"/>
      <c r="P101" s="23">
        <v>1</v>
      </c>
      <c r="Q101" s="39"/>
      <c r="R101" s="169">
        <v>4</v>
      </c>
      <c r="S101" s="107"/>
    </row>
    <row r="102" spans="1:19" s="2" customFormat="1" ht="13.5" customHeight="1">
      <c r="A102" s="159" t="s">
        <v>508</v>
      </c>
      <c r="B102" s="149"/>
      <c r="C102" s="149"/>
      <c r="D102" s="149"/>
      <c r="E102" s="107"/>
      <c r="F102" s="169">
        <v>60</v>
      </c>
      <c r="G102" s="107"/>
      <c r="H102" s="169">
        <v>4</v>
      </c>
      <c r="I102" s="107"/>
      <c r="J102" s="169">
        <v>1</v>
      </c>
      <c r="K102" s="107"/>
      <c r="L102" s="23"/>
      <c r="M102" s="169" t="s">
        <v>903</v>
      </c>
      <c r="N102" s="107"/>
      <c r="O102" s="23"/>
      <c r="P102" s="23" t="s">
        <v>903</v>
      </c>
      <c r="Q102" s="39"/>
      <c r="R102" s="169">
        <v>1</v>
      </c>
      <c r="S102" s="107"/>
    </row>
    <row r="103" spans="1:19" s="2" customFormat="1" ht="13.5" customHeight="1">
      <c r="A103" s="159" t="s">
        <v>509</v>
      </c>
      <c r="B103" s="149"/>
      <c r="C103" s="149"/>
      <c r="D103" s="149"/>
      <c r="E103" s="107"/>
      <c r="F103" s="169">
        <v>60</v>
      </c>
      <c r="G103" s="107"/>
      <c r="H103" s="169">
        <v>4</v>
      </c>
      <c r="I103" s="107"/>
      <c r="J103" s="169">
        <v>7</v>
      </c>
      <c r="K103" s="107"/>
      <c r="L103" s="23"/>
      <c r="M103" s="169" t="s">
        <v>903</v>
      </c>
      <c r="N103" s="107"/>
      <c r="O103" s="23"/>
      <c r="P103" s="23" t="s">
        <v>903</v>
      </c>
      <c r="Q103" s="39"/>
      <c r="R103" s="169">
        <v>7</v>
      </c>
      <c r="S103" s="107"/>
    </row>
    <row r="104" spans="1:19" s="32" customFormat="1" ht="11.25">
      <c r="A104" s="57" t="s">
        <v>561</v>
      </c>
      <c r="B104" s="113"/>
      <c r="C104" s="113"/>
      <c r="D104" s="113"/>
      <c r="E104" s="155"/>
      <c r="F104" s="169"/>
      <c r="G104" s="149"/>
      <c r="H104" s="170"/>
      <c r="I104" s="149"/>
      <c r="J104" s="170"/>
      <c r="K104" s="149"/>
      <c r="L104" s="149"/>
      <c r="M104" s="170"/>
      <c r="N104" s="149"/>
      <c r="O104" s="149"/>
      <c r="P104" s="170"/>
      <c r="Q104" s="149"/>
      <c r="R104" s="170"/>
      <c r="S104" s="149"/>
    </row>
    <row r="105" spans="1:19" s="2" customFormat="1" ht="13.5" customHeight="1">
      <c r="A105" s="159" t="s">
        <v>562</v>
      </c>
      <c r="B105" s="149"/>
      <c r="C105" s="149"/>
      <c r="D105" s="149"/>
      <c r="E105" s="107"/>
      <c r="F105" s="169">
        <v>60</v>
      </c>
      <c r="G105" s="107"/>
      <c r="H105" s="169">
        <v>4</v>
      </c>
      <c r="I105" s="107"/>
      <c r="J105" s="169">
        <v>68</v>
      </c>
      <c r="K105" s="107"/>
      <c r="L105" s="23"/>
      <c r="M105" s="169">
        <v>5</v>
      </c>
      <c r="N105" s="107"/>
      <c r="O105" s="23"/>
      <c r="P105" s="23">
        <v>45</v>
      </c>
      <c r="Q105" s="39"/>
      <c r="R105" s="169">
        <v>18</v>
      </c>
      <c r="S105" s="107"/>
    </row>
    <row r="106" spans="1:19" s="2" customFormat="1" ht="13.5" customHeight="1">
      <c r="A106" s="159" t="s">
        <v>563</v>
      </c>
      <c r="B106" s="149"/>
      <c r="C106" s="149"/>
      <c r="D106" s="149"/>
      <c r="E106" s="107"/>
      <c r="F106" s="169">
        <v>60</v>
      </c>
      <c r="G106" s="107"/>
      <c r="H106" s="169">
        <v>4</v>
      </c>
      <c r="I106" s="107"/>
      <c r="J106" s="169">
        <v>79</v>
      </c>
      <c r="K106" s="107"/>
      <c r="L106" s="23"/>
      <c r="M106" s="169">
        <v>14</v>
      </c>
      <c r="N106" s="107"/>
      <c r="O106" s="23"/>
      <c r="P106" s="23">
        <v>34</v>
      </c>
      <c r="Q106" s="39"/>
      <c r="R106" s="169">
        <v>31</v>
      </c>
      <c r="S106" s="107"/>
    </row>
    <row r="107" spans="1:19" s="2" customFormat="1" ht="13.5" customHeight="1">
      <c r="A107" s="159" t="s">
        <v>564</v>
      </c>
      <c r="B107" s="149"/>
      <c r="C107" s="149"/>
      <c r="D107" s="149"/>
      <c r="E107" s="107"/>
      <c r="F107" s="169">
        <v>90</v>
      </c>
      <c r="G107" s="107"/>
      <c r="H107" s="169">
        <v>6</v>
      </c>
      <c r="I107" s="107"/>
      <c r="J107" s="169">
        <v>55</v>
      </c>
      <c r="K107" s="107"/>
      <c r="L107" s="23"/>
      <c r="M107" s="169">
        <v>4</v>
      </c>
      <c r="N107" s="107"/>
      <c r="O107" s="23"/>
      <c r="P107" s="23">
        <v>23</v>
      </c>
      <c r="Q107" s="39"/>
      <c r="R107" s="169">
        <v>28</v>
      </c>
      <c r="S107" s="107"/>
    </row>
    <row r="108" spans="1:19" s="32" customFormat="1" ht="11.25">
      <c r="A108" s="57" t="s">
        <v>779</v>
      </c>
      <c r="B108" s="113"/>
      <c r="C108" s="113"/>
      <c r="D108" s="113"/>
      <c r="E108" s="155"/>
      <c r="F108" s="169"/>
      <c r="G108" s="149"/>
      <c r="H108" s="170"/>
      <c r="I108" s="149"/>
      <c r="J108" s="170"/>
      <c r="K108" s="149"/>
      <c r="L108" s="149"/>
      <c r="M108" s="170"/>
      <c r="N108" s="149"/>
      <c r="O108" s="149"/>
      <c r="P108" s="170"/>
      <c r="Q108" s="149"/>
      <c r="R108" s="170"/>
      <c r="S108" s="149"/>
    </row>
    <row r="109" spans="1:19" s="2" customFormat="1" ht="13.5" customHeight="1">
      <c r="A109" s="159" t="s">
        <v>569</v>
      </c>
      <c r="B109" s="149"/>
      <c r="C109" s="149"/>
      <c r="D109" s="149"/>
      <c r="E109" s="107"/>
      <c r="F109" s="169">
        <v>60</v>
      </c>
      <c r="G109" s="107"/>
      <c r="H109" s="169">
        <v>4</v>
      </c>
      <c r="I109" s="107"/>
      <c r="J109" s="169">
        <v>83</v>
      </c>
      <c r="K109" s="107"/>
      <c r="L109" s="23"/>
      <c r="M109" s="169">
        <v>20</v>
      </c>
      <c r="N109" s="107"/>
      <c r="O109" s="23"/>
      <c r="P109" s="23">
        <v>27</v>
      </c>
      <c r="Q109" s="39"/>
      <c r="R109" s="169">
        <v>36</v>
      </c>
      <c r="S109" s="107"/>
    </row>
    <row r="110" spans="1:19" s="2" customFormat="1" ht="13.5" customHeight="1">
      <c r="A110" s="159" t="s">
        <v>570</v>
      </c>
      <c r="B110" s="149"/>
      <c r="C110" s="149"/>
      <c r="D110" s="149"/>
      <c r="E110" s="107"/>
      <c r="F110" s="169">
        <v>60</v>
      </c>
      <c r="G110" s="107"/>
      <c r="H110" s="169">
        <v>4</v>
      </c>
      <c r="I110" s="107"/>
      <c r="J110" s="169">
        <v>37</v>
      </c>
      <c r="K110" s="107"/>
      <c r="L110" s="23"/>
      <c r="M110" s="169">
        <v>14</v>
      </c>
      <c r="N110" s="107"/>
      <c r="O110" s="23"/>
      <c r="P110" s="23">
        <v>17</v>
      </c>
      <c r="Q110" s="39"/>
      <c r="R110" s="169">
        <v>6</v>
      </c>
      <c r="S110" s="107"/>
    </row>
    <row r="111" spans="1:19" s="2" customFormat="1" ht="13.5" customHeight="1">
      <c r="A111" s="159" t="s">
        <v>571</v>
      </c>
      <c r="B111" s="149"/>
      <c r="C111" s="149"/>
      <c r="D111" s="149"/>
      <c r="E111" s="107"/>
      <c r="F111" s="169">
        <v>60</v>
      </c>
      <c r="G111" s="107"/>
      <c r="H111" s="169">
        <v>4</v>
      </c>
      <c r="I111" s="107"/>
      <c r="J111" s="169">
        <v>69</v>
      </c>
      <c r="K111" s="107"/>
      <c r="L111" s="23"/>
      <c r="M111" s="169">
        <v>22</v>
      </c>
      <c r="N111" s="107"/>
      <c r="O111" s="23"/>
      <c r="P111" s="23">
        <v>28</v>
      </c>
      <c r="Q111" s="39"/>
      <c r="R111" s="169">
        <v>19</v>
      </c>
      <c r="S111" s="107"/>
    </row>
    <row r="112" spans="1:19" s="32" customFormat="1" ht="11.25">
      <c r="A112" s="57" t="s">
        <v>788</v>
      </c>
      <c r="B112" s="113"/>
      <c r="C112" s="113"/>
      <c r="D112" s="113"/>
      <c r="E112" s="155"/>
      <c r="F112" s="169"/>
      <c r="G112" s="149"/>
      <c r="H112" s="170"/>
      <c r="I112" s="149"/>
      <c r="J112" s="170"/>
      <c r="K112" s="149"/>
      <c r="L112" s="149"/>
      <c r="M112" s="170"/>
      <c r="N112" s="149"/>
      <c r="O112" s="149"/>
      <c r="P112" s="170"/>
      <c r="Q112" s="149"/>
      <c r="R112" s="170"/>
      <c r="S112" s="149"/>
    </row>
    <row r="113" spans="1:19" s="2" customFormat="1" ht="13.5" customHeight="1">
      <c r="A113" s="159" t="s">
        <v>573</v>
      </c>
      <c r="B113" s="149"/>
      <c r="C113" s="149"/>
      <c r="D113" s="149"/>
      <c r="E113" s="107"/>
      <c r="F113" s="169">
        <v>60</v>
      </c>
      <c r="G113" s="107"/>
      <c r="H113" s="169">
        <v>4</v>
      </c>
      <c r="I113" s="107"/>
      <c r="J113" s="169">
        <v>71</v>
      </c>
      <c r="K113" s="107"/>
      <c r="L113" s="23"/>
      <c r="M113" s="169">
        <v>4</v>
      </c>
      <c r="N113" s="107"/>
      <c r="O113" s="23"/>
      <c r="P113" s="23">
        <v>22</v>
      </c>
      <c r="Q113" s="39"/>
      <c r="R113" s="169">
        <v>45</v>
      </c>
      <c r="S113" s="107"/>
    </row>
    <row r="114" spans="1:19" s="2" customFormat="1" ht="13.5" customHeight="1">
      <c r="A114" s="159" t="s">
        <v>574</v>
      </c>
      <c r="B114" s="149"/>
      <c r="C114" s="149"/>
      <c r="D114" s="149"/>
      <c r="E114" s="107"/>
      <c r="F114" s="169">
        <v>60</v>
      </c>
      <c r="G114" s="107"/>
      <c r="H114" s="169">
        <v>4</v>
      </c>
      <c r="I114" s="107"/>
      <c r="J114" s="169">
        <v>76</v>
      </c>
      <c r="K114" s="107"/>
      <c r="L114" s="23"/>
      <c r="M114" s="169">
        <v>24</v>
      </c>
      <c r="N114" s="107"/>
      <c r="O114" s="23"/>
      <c r="P114" s="23">
        <v>42</v>
      </c>
      <c r="Q114" s="39"/>
      <c r="R114" s="169">
        <v>10</v>
      </c>
      <c r="S114" s="107"/>
    </row>
    <row r="115" spans="1:19" s="2" customFormat="1" ht="13.5" customHeight="1">
      <c r="A115" s="159" t="s">
        <v>571</v>
      </c>
      <c r="B115" s="149"/>
      <c r="C115" s="149"/>
      <c r="D115" s="149"/>
      <c r="E115" s="107"/>
      <c r="F115" s="169">
        <v>90</v>
      </c>
      <c r="G115" s="107"/>
      <c r="H115" s="169">
        <v>6</v>
      </c>
      <c r="I115" s="107"/>
      <c r="J115" s="169">
        <v>66</v>
      </c>
      <c r="K115" s="107"/>
      <c r="L115" s="23"/>
      <c r="M115" s="169">
        <v>15</v>
      </c>
      <c r="N115" s="107"/>
      <c r="O115" s="23"/>
      <c r="P115" s="23">
        <v>34</v>
      </c>
      <c r="Q115" s="39"/>
      <c r="R115" s="169">
        <v>17</v>
      </c>
      <c r="S115" s="107"/>
    </row>
  </sheetData>
  <sheetProtection password="CEFE" sheet="1"/>
  <mergeCells count="13">
    <mergeCell ref="A1:S1"/>
    <mergeCell ref="A2:S2"/>
    <mergeCell ref="R3:S3"/>
    <mergeCell ref="P3:Q3"/>
    <mergeCell ref="E3:O3"/>
    <mergeCell ref="A3:D3"/>
    <mergeCell ref="R6:S6"/>
    <mergeCell ref="A4:S5"/>
    <mergeCell ref="A6:E6"/>
    <mergeCell ref="F6:G6"/>
    <mergeCell ref="H6:I6"/>
    <mergeCell ref="J6:K6"/>
    <mergeCell ref="M6:N6"/>
  </mergeCells>
  <conditionalFormatting sqref="J9:K11 J13:K15 J17:K19 J21:K23 J25:K26 J28:K28 J30:K32 J34:K34 J36:K37 J39:K40 J42:K44 J46:K47 J49:K49 J51:K53 J55:K57 J59:K60 J62:K64 J66:K67 J69:K71 J73:K75 J77:K79 J81:K83 J85:K87 J89:K89 J91:K91 J93:K95 J97:K99 J101:K103 J105:K107 J109:K111 J113:K115">
    <cfRule type="cellIs" priority="1" dxfId="0" operator="notEqual" stopIfTrue="1">
      <formula>M9+P9+R9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34" max="255" man="1"/>
    <brk id="67" max="255" man="1"/>
    <brk id="9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U131"/>
  <sheetViews>
    <sheetView zoomScalePageLayoutView="0"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28125" style="0" customWidth="1"/>
    <col min="6" max="6" width="7.00390625" style="0" customWidth="1"/>
    <col min="7" max="8" width="6.8515625" style="0" customWidth="1"/>
    <col min="9" max="9" width="6.57421875" style="0" customWidth="1"/>
    <col min="10" max="10" width="6.28125" style="0" customWidth="1"/>
    <col min="11" max="11" width="5.7109375" style="0" customWidth="1"/>
    <col min="12" max="12" width="6.00390625" style="0" customWidth="1"/>
    <col min="13" max="13" width="7.8515625" style="0" customWidth="1"/>
    <col min="14" max="15" width="6.57421875" style="0" customWidth="1"/>
    <col min="16" max="16" width="6.421875" style="0" customWidth="1"/>
    <col min="17" max="17" width="6.57421875" style="0" customWidth="1"/>
    <col min="18" max="18" width="7.28125" style="26" hidden="1" customWidth="1"/>
    <col min="19" max="19" width="7.7109375" style="26" hidden="1" customWidth="1"/>
    <col min="20" max="20" width="8.57421875" style="26" hidden="1" customWidth="1"/>
    <col min="21" max="21" width="7.00390625" style="0" customWidth="1"/>
  </cols>
  <sheetData>
    <row r="1" spans="1:17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</row>
    <row r="2" spans="1:17" ht="13.5" thickBo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1:17" ht="13.5" thickBot="1">
      <c r="A3" s="392" t="s">
        <v>760</v>
      </c>
      <c r="B3" s="393"/>
      <c r="C3" s="393"/>
      <c r="D3" s="393"/>
      <c r="E3" s="393"/>
      <c r="F3" s="394"/>
      <c r="G3" s="397"/>
      <c r="H3" s="398"/>
      <c r="I3" s="398"/>
      <c r="J3" s="398"/>
      <c r="K3" s="398"/>
      <c r="L3" s="398"/>
      <c r="M3" s="399"/>
      <c r="N3" s="395" t="s">
        <v>684</v>
      </c>
      <c r="O3" s="396"/>
      <c r="P3" s="393" t="s">
        <v>900</v>
      </c>
      <c r="Q3" s="394"/>
    </row>
    <row r="4" spans="1:20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177"/>
      <c r="S4" s="177"/>
      <c r="T4" s="177"/>
    </row>
    <row r="5" spans="1:21" s="7" customFormat="1" ht="12.75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26"/>
      <c r="S5" s="26"/>
      <c r="T5" s="26"/>
      <c r="U5" s="183"/>
    </row>
    <row r="6" spans="1:20" s="1" customFormat="1" ht="12.75">
      <c r="A6" s="5" t="s">
        <v>638</v>
      </c>
      <c r="B6" s="5" t="s">
        <v>639</v>
      </c>
      <c r="C6" s="5" t="s">
        <v>640</v>
      </c>
      <c r="D6" s="5" t="s">
        <v>641</v>
      </c>
      <c r="E6" s="5" t="s">
        <v>868</v>
      </c>
      <c r="F6" s="5" t="s">
        <v>642</v>
      </c>
      <c r="G6" s="5" t="s">
        <v>869</v>
      </c>
      <c r="H6" s="5" t="s">
        <v>643</v>
      </c>
      <c r="I6" s="5" t="s">
        <v>644</v>
      </c>
      <c r="J6" s="5" t="s">
        <v>645</v>
      </c>
      <c r="K6" s="5" t="s">
        <v>646</v>
      </c>
      <c r="L6" s="5" t="s">
        <v>647</v>
      </c>
      <c r="M6" s="5" t="s">
        <v>648</v>
      </c>
      <c r="N6" s="5" t="s">
        <v>649</v>
      </c>
      <c r="O6" s="5" t="s">
        <v>650</v>
      </c>
      <c r="P6" s="5" t="s">
        <v>651</v>
      </c>
      <c r="Q6" s="5" t="s">
        <v>652</v>
      </c>
      <c r="R6" s="174" t="s">
        <v>866</v>
      </c>
      <c r="S6" s="174" t="s">
        <v>867</v>
      </c>
      <c r="T6" s="182" t="s">
        <v>865</v>
      </c>
    </row>
    <row r="7" spans="1:21" s="1" customFormat="1" ht="12.75">
      <c r="A7" s="5">
        <f aca="true" t="shared" si="0" ref="A7:T7">SUM(A10:A114)</f>
        <v>3532</v>
      </c>
      <c r="B7" s="5">
        <f t="shared" si="0"/>
        <v>0</v>
      </c>
      <c r="C7" s="5">
        <f t="shared" si="0"/>
        <v>1630</v>
      </c>
      <c r="D7" s="5">
        <f t="shared" si="0"/>
        <v>4715</v>
      </c>
      <c r="E7" s="5">
        <f t="shared" si="0"/>
        <v>7115</v>
      </c>
      <c r="F7" s="5">
        <f t="shared" si="0"/>
        <v>900</v>
      </c>
      <c r="G7" s="5">
        <f t="shared" si="0"/>
        <v>1065</v>
      </c>
      <c r="H7" s="5">
        <f t="shared" si="0"/>
        <v>1886</v>
      </c>
      <c r="I7" s="5">
        <f t="shared" si="0"/>
        <v>1380</v>
      </c>
      <c r="J7" s="5">
        <f t="shared" si="0"/>
        <v>2130</v>
      </c>
      <c r="K7" s="5">
        <f t="shared" si="0"/>
        <v>510</v>
      </c>
      <c r="L7" s="5">
        <f t="shared" si="0"/>
        <v>743</v>
      </c>
      <c r="M7" s="5">
        <f t="shared" si="0"/>
        <v>343</v>
      </c>
      <c r="N7" s="5">
        <f t="shared" si="0"/>
        <v>1829</v>
      </c>
      <c r="O7" s="5">
        <f t="shared" si="0"/>
        <v>432</v>
      </c>
      <c r="P7" s="5">
        <f t="shared" si="0"/>
        <v>188</v>
      </c>
      <c r="Q7" s="5">
        <f t="shared" si="0"/>
        <v>865</v>
      </c>
      <c r="R7" s="176">
        <f t="shared" si="0"/>
        <v>28160</v>
      </c>
      <c r="S7" s="176">
        <f t="shared" si="0"/>
        <v>23040</v>
      </c>
      <c r="T7" s="176">
        <f t="shared" si="0"/>
        <v>25731</v>
      </c>
      <c r="U7" s="192"/>
    </row>
    <row r="8" spans="1:21" s="4" customFormat="1" ht="11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78"/>
      <c r="S8" s="178"/>
      <c r="T8" s="178"/>
      <c r="U8" s="184"/>
    </row>
    <row r="9" spans="1:21" s="32" customFormat="1" ht="11.25">
      <c r="A9" s="57" t="s">
        <v>19</v>
      </c>
      <c r="B9" s="113"/>
      <c r="C9" s="113"/>
      <c r="D9" s="113"/>
      <c r="E9" s="156"/>
      <c r="F9" s="190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79"/>
      <c r="S9" s="179"/>
      <c r="T9" s="180"/>
      <c r="U9" s="185"/>
    </row>
    <row r="10" spans="1:21" s="2" customFormat="1" ht="11.25">
      <c r="A10" s="23" t="s">
        <v>903</v>
      </c>
      <c r="B10" s="23" t="s">
        <v>903</v>
      </c>
      <c r="C10" s="23">
        <v>360</v>
      </c>
      <c r="D10" s="23">
        <v>180</v>
      </c>
      <c r="E10" s="23">
        <v>210</v>
      </c>
      <c r="F10" s="23" t="s">
        <v>903</v>
      </c>
      <c r="G10" s="23" t="s">
        <v>903</v>
      </c>
      <c r="H10" s="23">
        <v>30</v>
      </c>
      <c r="I10" s="23" t="s">
        <v>903</v>
      </c>
      <c r="J10" s="23" t="s">
        <v>903</v>
      </c>
      <c r="K10" s="23" t="s">
        <v>903</v>
      </c>
      <c r="L10" s="23" t="s">
        <v>903</v>
      </c>
      <c r="M10" s="23" t="s">
        <v>903</v>
      </c>
      <c r="N10" s="23" t="s">
        <v>910</v>
      </c>
      <c r="O10" s="23" t="s">
        <v>910</v>
      </c>
      <c r="P10" s="23" t="s">
        <v>910</v>
      </c>
      <c r="Q10" s="23" t="s">
        <v>910</v>
      </c>
      <c r="R10" s="178">
        <v>880</v>
      </c>
      <c r="S10" s="178">
        <v>720</v>
      </c>
      <c r="T10" s="178">
        <f>SUM(C10:Q10)</f>
        <v>780</v>
      </c>
      <c r="U10" s="179"/>
    </row>
    <row r="11" spans="1:21" s="2" customFormat="1" ht="11.25">
      <c r="A11" s="158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78"/>
      <c r="S11" s="178"/>
      <c r="T11" s="178"/>
      <c r="U11" s="186"/>
    </row>
    <row r="12" spans="1:21" s="32" customFormat="1" ht="11.25">
      <c r="A12" s="57" t="s">
        <v>761</v>
      </c>
      <c r="B12" s="113"/>
      <c r="C12" s="113"/>
      <c r="D12" s="113"/>
      <c r="E12" s="156"/>
      <c r="F12" s="190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80"/>
      <c r="S12" s="180"/>
      <c r="T12" s="178"/>
      <c r="U12" s="185"/>
    </row>
    <row r="13" spans="1:21" s="2" customFormat="1" ht="11.25">
      <c r="A13" s="23">
        <v>880</v>
      </c>
      <c r="B13" s="23" t="s">
        <v>903</v>
      </c>
      <c r="C13" s="23" t="s">
        <v>903</v>
      </c>
      <c r="D13" s="23" t="s">
        <v>903</v>
      </c>
      <c r="E13" s="23" t="s">
        <v>903</v>
      </c>
      <c r="F13" s="23" t="s">
        <v>903</v>
      </c>
      <c r="G13" s="23" t="s">
        <v>903</v>
      </c>
      <c r="H13" s="23" t="s">
        <v>903</v>
      </c>
      <c r="I13" s="23" t="s">
        <v>903</v>
      </c>
      <c r="J13" s="23" t="s">
        <v>903</v>
      </c>
      <c r="K13" s="23" t="s">
        <v>903</v>
      </c>
      <c r="L13" s="23" t="s">
        <v>903</v>
      </c>
      <c r="M13" s="23" t="s">
        <v>903</v>
      </c>
      <c r="N13" s="23" t="s">
        <v>910</v>
      </c>
      <c r="O13" s="23" t="s">
        <v>910</v>
      </c>
      <c r="P13" s="23" t="s">
        <v>910</v>
      </c>
      <c r="Q13" s="23" t="s">
        <v>910</v>
      </c>
      <c r="R13" s="178" t="s">
        <v>910</v>
      </c>
      <c r="S13" s="178" t="s">
        <v>910</v>
      </c>
      <c r="T13" s="178">
        <f>SUM(C13:Q13)</f>
        <v>0</v>
      </c>
      <c r="U13" s="179"/>
    </row>
    <row r="14" spans="1:21" s="2" customFormat="1" ht="11.25">
      <c r="A14" s="159"/>
      <c r="B14" s="149"/>
      <c r="C14" s="149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78"/>
      <c r="S14" s="178"/>
      <c r="T14" s="178"/>
      <c r="U14" s="186"/>
    </row>
    <row r="15" spans="1:21" s="32" customFormat="1" ht="11.25">
      <c r="A15" s="57" t="s">
        <v>372</v>
      </c>
      <c r="B15" s="113"/>
      <c r="C15" s="113"/>
      <c r="D15" s="113"/>
      <c r="E15" s="156"/>
      <c r="F15" s="190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80"/>
      <c r="S15" s="180"/>
      <c r="T15" s="178"/>
      <c r="U15" s="185"/>
    </row>
    <row r="16" spans="1:21" s="2" customFormat="1" ht="11.25">
      <c r="A16" s="23" t="s">
        <v>903</v>
      </c>
      <c r="B16" s="23" t="s">
        <v>903</v>
      </c>
      <c r="C16" s="23" t="s">
        <v>903</v>
      </c>
      <c r="D16" s="23">
        <v>180</v>
      </c>
      <c r="E16" s="23">
        <v>240</v>
      </c>
      <c r="F16" s="23" t="s">
        <v>903</v>
      </c>
      <c r="G16" s="23" t="s">
        <v>903</v>
      </c>
      <c r="H16" s="23">
        <v>72</v>
      </c>
      <c r="I16" s="23" t="s">
        <v>903</v>
      </c>
      <c r="J16" s="23" t="s">
        <v>903</v>
      </c>
      <c r="K16" s="23" t="s">
        <v>903</v>
      </c>
      <c r="L16" s="23" t="s">
        <v>903</v>
      </c>
      <c r="M16" s="23" t="s">
        <v>903</v>
      </c>
      <c r="N16" s="23" t="s">
        <v>910</v>
      </c>
      <c r="O16" s="23" t="s">
        <v>910</v>
      </c>
      <c r="P16" s="23" t="s">
        <v>910</v>
      </c>
      <c r="Q16" s="23">
        <v>10</v>
      </c>
      <c r="R16" s="178">
        <v>880</v>
      </c>
      <c r="S16" s="178">
        <v>720</v>
      </c>
      <c r="T16" s="178">
        <f>SUM(C16:Q16)</f>
        <v>502</v>
      </c>
      <c r="U16" s="179"/>
    </row>
    <row r="17" spans="1:21" s="2" customFormat="1" ht="11.25">
      <c r="A17" s="158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78"/>
      <c r="S17" s="178"/>
      <c r="T17" s="178"/>
      <c r="U17" s="186"/>
    </row>
    <row r="18" spans="1:21" s="32" customFormat="1" ht="11.25">
      <c r="A18" s="57" t="s">
        <v>1038</v>
      </c>
      <c r="B18" s="113"/>
      <c r="C18" s="113"/>
      <c r="D18" s="113"/>
      <c r="E18" s="156"/>
      <c r="F18" s="190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80"/>
      <c r="S18" s="180"/>
      <c r="T18" s="178"/>
      <c r="U18" s="185"/>
    </row>
    <row r="19" spans="1:21" s="2" customFormat="1" ht="11.25">
      <c r="A19" s="23" t="s">
        <v>903</v>
      </c>
      <c r="B19" s="23" t="s">
        <v>903</v>
      </c>
      <c r="C19" s="23" t="s">
        <v>903</v>
      </c>
      <c r="D19" s="23">
        <v>180</v>
      </c>
      <c r="E19" s="23">
        <v>360</v>
      </c>
      <c r="F19" s="23" t="s">
        <v>903</v>
      </c>
      <c r="G19" s="23" t="s">
        <v>903</v>
      </c>
      <c r="H19" s="23" t="s">
        <v>903</v>
      </c>
      <c r="I19" s="23">
        <v>90</v>
      </c>
      <c r="J19" s="23">
        <v>40</v>
      </c>
      <c r="K19" s="23" t="s">
        <v>903</v>
      </c>
      <c r="L19" s="23" t="s">
        <v>903</v>
      </c>
      <c r="M19" s="23" t="s">
        <v>903</v>
      </c>
      <c r="N19" s="23" t="s">
        <v>910</v>
      </c>
      <c r="O19" s="23" t="s">
        <v>910</v>
      </c>
      <c r="P19" s="23" t="s">
        <v>910</v>
      </c>
      <c r="Q19" s="23">
        <v>60</v>
      </c>
      <c r="R19" s="178">
        <v>880</v>
      </c>
      <c r="S19" s="178">
        <v>720</v>
      </c>
      <c r="T19" s="178">
        <f>SUM(C19:Q19)</f>
        <v>730</v>
      </c>
      <c r="U19" s="179"/>
    </row>
    <row r="20" spans="1:21" s="2" customFormat="1" ht="11.25">
      <c r="A20" s="158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78"/>
      <c r="S20" s="178"/>
      <c r="T20" s="178"/>
      <c r="U20" s="186"/>
    </row>
    <row r="21" spans="1:21" s="32" customFormat="1" ht="11.25">
      <c r="A21" s="57" t="s">
        <v>763</v>
      </c>
      <c r="B21" s="113"/>
      <c r="C21" s="113"/>
      <c r="D21" s="113"/>
      <c r="E21" s="156"/>
      <c r="F21" s="190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80"/>
      <c r="S21" s="180"/>
      <c r="T21" s="178"/>
      <c r="U21" s="185"/>
    </row>
    <row r="22" spans="1:21" s="2" customFormat="1" ht="11.25">
      <c r="A22" s="23" t="s">
        <v>903</v>
      </c>
      <c r="B22" s="23" t="s">
        <v>903</v>
      </c>
      <c r="C22" s="23">
        <v>130</v>
      </c>
      <c r="D22" s="23">
        <v>180</v>
      </c>
      <c r="E22" s="23">
        <v>180</v>
      </c>
      <c r="F22" s="23">
        <v>60</v>
      </c>
      <c r="G22" s="23">
        <v>90</v>
      </c>
      <c r="H22" s="23">
        <v>10</v>
      </c>
      <c r="I22" s="23">
        <v>10</v>
      </c>
      <c r="J22" s="23" t="s">
        <v>903</v>
      </c>
      <c r="K22" s="23" t="s">
        <v>903</v>
      </c>
      <c r="L22" s="23">
        <v>20</v>
      </c>
      <c r="M22" s="23">
        <v>14</v>
      </c>
      <c r="N22" s="23">
        <v>120</v>
      </c>
      <c r="O22" s="23">
        <v>16</v>
      </c>
      <c r="P22" s="23">
        <v>10</v>
      </c>
      <c r="Q22" s="23">
        <v>42</v>
      </c>
      <c r="R22" s="178">
        <v>880</v>
      </c>
      <c r="S22" s="178">
        <v>720</v>
      </c>
      <c r="T22" s="178">
        <f>SUM(C22:Q22)</f>
        <v>882</v>
      </c>
      <c r="U22" s="179"/>
    </row>
    <row r="23" spans="1:21" s="2" customFormat="1" ht="11.2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78"/>
      <c r="S23" s="178"/>
      <c r="T23" s="178"/>
      <c r="U23" s="186"/>
    </row>
    <row r="24" spans="1:21" s="32" customFormat="1" ht="11.25">
      <c r="A24" s="57" t="s">
        <v>769</v>
      </c>
      <c r="B24" s="113"/>
      <c r="C24" s="113"/>
      <c r="D24" s="113"/>
      <c r="E24" s="156"/>
      <c r="F24" s="190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80"/>
      <c r="S24" s="180"/>
      <c r="T24" s="178"/>
      <c r="U24" s="185"/>
    </row>
    <row r="25" spans="1:21" s="2" customFormat="1" ht="11.25">
      <c r="A25" s="23" t="s">
        <v>903</v>
      </c>
      <c r="B25" s="23" t="s">
        <v>903</v>
      </c>
      <c r="C25" s="23" t="s">
        <v>903</v>
      </c>
      <c r="D25" s="23">
        <v>120</v>
      </c>
      <c r="E25" s="23">
        <v>120</v>
      </c>
      <c r="F25" s="23" t="s">
        <v>903</v>
      </c>
      <c r="G25" s="23" t="s">
        <v>903</v>
      </c>
      <c r="H25" s="23">
        <v>20</v>
      </c>
      <c r="I25" s="23">
        <v>10</v>
      </c>
      <c r="J25" s="23">
        <v>150</v>
      </c>
      <c r="K25" s="23" t="s">
        <v>903</v>
      </c>
      <c r="L25" s="23">
        <v>20</v>
      </c>
      <c r="M25" s="23">
        <v>54</v>
      </c>
      <c r="N25" s="23">
        <v>300</v>
      </c>
      <c r="O25" s="23">
        <v>16</v>
      </c>
      <c r="P25" s="23">
        <v>10</v>
      </c>
      <c r="Q25" s="23">
        <v>50</v>
      </c>
      <c r="R25" s="178">
        <v>880</v>
      </c>
      <c r="S25" s="178">
        <v>720</v>
      </c>
      <c r="T25" s="178">
        <f>SUM(C25:Q25)</f>
        <v>870</v>
      </c>
      <c r="U25" s="179"/>
    </row>
    <row r="26" spans="1:21" s="2" customFormat="1" ht="11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78"/>
      <c r="S26" s="178"/>
      <c r="T26" s="178"/>
      <c r="U26" s="186"/>
    </row>
    <row r="27" spans="1:21" s="32" customFormat="1" ht="11.25">
      <c r="A27" s="57" t="s">
        <v>770</v>
      </c>
      <c r="B27" s="113"/>
      <c r="C27" s="113"/>
      <c r="D27" s="113"/>
      <c r="E27" s="156"/>
      <c r="F27" s="190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80"/>
      <c r="S27" s="180"/>
      <c r="T27" s="178"/>
      <c r="U27" s="185"/>
    </row>
    <row r="28" spans="1:21" s="2" customFormat="1" ht="11.25">
      <c r="A28" s="23" t="s">
        <v>903</v>
      </c>
      <c r="B28" s="23" t="s">
        <v>903</v>
      </c>
      <c r="C28" s="23" t="s">
        <v>903</v>
      </c>
      <c r="D28" s="23">
        <v>60</v>
      </c>
      <c r="E28" s="23">
        <v>90</v>
      </c>
      <c r="F28" s="23">
        <v>60</v>
      </c>
      <c r="G28" s="23" t="s">
        <v>903</v>
      </c>
      <c r="H28" s="23" t="s">
        <v>903</v>
      </c>
      <c r="I28" s="23" t="s">
        <v>903</v>
      </c>
      <c r="J28" s="23">
        <v>80</v>
      </c>
      <c r="K28" s="23" t="s">
        <v>903</v>
      </c>
      <c r="L28" s="23" t="s">
        <v>903</v>
      </c>
      <c r="M28" s="23" t="s">
        <v>903</v>
      </c>
      <c r="N28" s="23">
        <v>700</v>
      </c>
      <c r="O28" s="23" t="s">
        <v>910</v>
      </c>
      <c r="P28" s="23" t="s">
        <v>910</v>
      </c>
      <c r="Q28" s="23" t="s">
        <v>910</v>
      </c>
      <c r="R28" s="178">
        <v>880</v>
      </c>
      <c r="S28" s="178">
        <v>720</v>
      </c>
      <c r="T28" s="178">
        <f>SUM(C28:Q28)</f>
        <v>990</v>
      </c>
      <c r="U28" s="179"/>
    </row>
    <row r="29" spans="1:21" s="2" customFormat="1" ht="11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78"/>
      <c r="S29" s="178"/>
      <c r="T29" s="178"/>
      <c r="U29" s="186"/>
    </row>
    <row r="30" spans="1:21" s="32" customFormat="1" ht="11.25">
      <c r="A30" s="57" t="s">
        <v>1086</v>
      </c>
      <c r="B30" s="113"/>
      <c r="C30" s="113"/>
      <c r="D30" s="113"/>
      <c r="E30" s="156"/>
      <c r="F30" s="190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80"/>
      <c r="S30" s="180"/>
      <c r="T30" s="178"/>
      <c r="U30" s="185"/>
    </row>
    <row r="31" spans="1:21" s="2" customFormat="1" ht="11.25">
      <c r="A31" s="23" t="s">
        <v>903</v>
      </c>
      <c r="B31" s="23" t="s">
        <v>903</v>
      </c>
      <c r="C31" s="23">
        <v>400</v>
      </c>
      <c r="D31" s="23">
        <v>180</v>
      </c>
      <c r="E31" s="23">
        <v>210</v>
      </c>
      <c r="F31" s="23" t="s">
        <v>903</v>
      </c>
      <c r="G31" s="23" t="s">
        <v>903</v>
      </c>
      <c r="H31" s="23">
        <v>120</v>
      </c>
      <c r="I31" s="23" t="s">
        <v>903</v>
      </c>
      <c r="J31" s="23" t="s">
        <v>903</v>
      </c>
      <c r="K31" s="23" t="s">
        <v>903</v>
      </c>
      <c r="L31" s="23" t="s">
        <v>903</v>
      </c>
      <c r="M31" s="23">
        <v>10</v>
      </c>
      <c r="N31" s="23" t="s">
        <v>910</v>
      </c>
      <c r="O31" s="23" t="s">
        <v>910</v>
      </c>
      <c r="P31" s="23" t="s">
        <v>910</v>
      </c>
      <c r="Q31" s="23" t="s">
        <v>910</v>
      </c>
      <c r="R31" s="178">
        <v>880</v>
      </c>
      <c r="S31" s="178">
        <v>720</v>
      </c>
      <c r="T31" s="178">
        <f>SUM(C31:Q31)</f>
        <v>920</v>
      </c>
      <c r="U31" s="179"/>
    </row>
    <row r="32" spans="1:21" s="2" customFormat="1" ht="11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78"/>
      <c r="S32" s="178"/>
      <c r="T32" s="178"/>
      <c r="U32" s="186"/>
    </row>
    <row r="33" spans="1:21" s="32" customFormat="1" ht="11.25">
      <c r="A33" s="57" t="s">
        <v>771</v>
      </c>
      <c r="B33" s="113"/>
      <c r="C33" s="113"/>
      <c r="D33" s="113"/>
      <c r="E33" s="156"/>
      <c r="F33" s="190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80"/>
      <c r="S33" s="180"/>
      <c r="T33" s="178"/>
      <c r="U33" s="185"/>
    </row>
    <row r="34" spans="1:21" s="2" customFormat="1" ht="11.25">
      <c r="A34" s="40" t="s">
        <v>903</v>
      </c>
      <c r="B34" s="23" t="s">
        <v>903</v>
      </c>
      <c r="C34" s="23" t="s">
        <v>903</v>
      </c>
      <c r="D34" s="23">
        <v>60</v>
      </c>
      <c r="E34" s="23">
        <v>90</v>
      </c>
      <c r="F34" s="23">
        <v>60</v>
      </c>
      <c r="G34" s="23">
        <v>90</v>
      </c>
      <c r="H34" s="23" t="s">
        <v>903</v>
      </c>
      <c r="I34" s="23">
        <v>230</v>
      </c>
      <c r="J34" s="23">
        <v>150</v>
      </c>
      <c r="K34" s="23" t="s">
        <v>903</v>
      </c>
      <c r="L34" s="23" t="s">
        <v>903</v>
      </c>
      <c r="M34" s="23">
        <v>40</v>
      </c>
      <c r="N34" s="23" t="s">
        <v>910</v>
      </c>
      <c r="O34" s="23">
        <v>6</v>
      </c>
      <c r="P34" s="23" t="s">
        <v>910</v>
      </c>
      <c r="Q34" s="23" t="s">
        <v>910</v>
      </c>
      <c r="R34" s="178">
        <v>880</v>
      </c>
      <c r="S34" s="178">
        <v>720</v>
      </c>
      <c r="T34" s="178">
        <f>SUM(C34:Q34)</f>
        <v>726</v>
      </c>
      <c r="U34" s="179"/>
    </row>
    <row r="35" spans="1:21" s="2" customFormat="1" ht="11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78"/>
      <c r="S35" s="178"/>
      <c r="T35" s="178"/>
      <c r="U35" s="186"/>
    </row>
    <row r="36" spans="1:21" s="32" customFormat="1" ht="11.25">
      <c r="A36" s="57" t="s">
        <v>20</v>
      </c>
      <c r="B36" s="113"/>
      <c r="C36" s="113"/>
      <c r="D36" s="113"/>
      <c r="E36" s="156"/>
      <c r="F36" s="190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80"/>
      <c r="S36" s="180"/>
      <c r="T36" s="178"/>
      <c r="U36" s="185"/>
    </row>
    <row r="37" spans="1:21" s="2" customFormat="1" ht="11.25">
      <c r="A37" s="40" t="s">
        <v>903</v>
      </c>
      <c r="B37" s="40" t="s">
        <v>903</v>
      </c>
      <c r="C37" s="40" t="s">
        <v>903</v>
      </c>
      <c r="D37" s="40">
        <v>120</v>
      </c>
      <c r="E37" s="23">
        <v>180</v>
      </c>
      <c r="F37" s="23">
        <v>60</v>
      </c>
      <c r="G37" s="23" t="s">
        <v>903</v>
      </c>
      <c r="H37" s="23">
        <v>320</v>
      </c>
      <c r="I37" s="23">
        <v>125</v>
      </c>
      <c r="J37" s="23">
        <v>80</v>
      </c>
      <c r="K37" s="23">
        <v>40</v>
      </c>
      <c r="L37" s="23" t="s">
        <v>903</v>
      </c>
      <c r="M37" s="23" t="s">
        <v>903</v>
      </c>
      <c r="N37" s="23" t="s">
        <v>910</v>
      </c>
      <c r="O37" s="23" t="s">
        <v>910</v>
      </c>
      <c r="P37" s="23">
        <v>30</v>
      </c>
      <c r="Q37" s="23">
        <v>5</v>
      </c>
      <c r="R37" s="178">
        <v>880</v>
      </c>
      <c r="S37" s="178">
        <v>720</v>
      </c>
      <c r="T37" s="178">
        <f>SUM(C37:Q37)</f>
        <v>960</v>
      </c>
      <c r="U37" s="179"/>
    </row>
    <row r="38" spans="1:21" s="2" customFormat="1" ht="11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78"/>
      <c r="S38" s="178"/>
      <c r="T38" s="178"/>
      <c r="U38" s="186"/>
    </row>
    <row r="39" spans="1:21" s="2" customFormat="1" ht="11.25">
      <c r="A39" s="57" t="s">
        <v>10</v>
      </c>
      <c r="B39" s="113"/>
      <c r="C39" s="113"/>
      <c r="D39" s="113"/>
      <c r="E39" s="156"/>
      <c r="F39" s="190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78"/>
      <c r="S39" s="178"/>
      <c r="T39" s="178"/>
      <c r="U39" s="185"/>
    </row>
    <row r="40" spans="1:21" s="2" customFormat="1" ht="11.25">
      <c r="A40" s="40" t="s">
        <v>903</v>
      </c>
      <c r="B40" s="40" t="s">
        <v>903</v>
      </c>
      <c r="C40" s="40">
        <v>360</v>
      </c>
      <c r="D40" s="40">
        <v>150</v>
      </c>
      <c r="E40" s="23">
        <v>225</v>
      </c>
      <c r="F40" s="40" t="s">
        <v>903</v>
      </c>
      <c r="G40" s="23" t="s">
        <v>903</v>
      </c>
      <c r="H40" s="23">
        <v>80</v>
      </c>
      <c r="I40" s="23" t="s">
        <v>903</v>
      </c>
      <c r="J40" s="23" t="s">
        <v>903</v>
      </c>
      <c r="K40" s="23" t="s">
        <v>903</v>
      </c>
      <c r="L40" s="23" t="s">
        <v>903</v>
      </c>
      <c r="M40" s="23" t="s">
        <v>903</v>
      </c>
      <c r="N40" s="23" t="s">
        <v>910</v>
      </c>
      <c r="O40" s="23" t="s">
        <v>910</v>
      </c>
      <c r="P40" s="23" t="s">
        <v>910</v>
      </c>
      <c r="Q40" s="23" t="s">
        <v>910</v>
      </c>
      <c r="R40" s="178">
        <v>880</v>
      </c>
      <c r="S40" s="178">
        <v>720</v>
      </c>
      <c r="T40" s="178">
        <f>SUM(C40:Q40)</f>
        <v>815</v>
      </c>
      <c r="U40" s="179"/>
    </row>
    <row r="41" spans="1:21" s="2" customFormat="1" ht="11.2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78"/>
      <c r="S41" s="178"/>
      <c r="T41" s="178"/>
      <c r="U41" s="186"/>
    </row>
    <row r="42" spans="1:21" s="2" customFormat="1" ht="11.25">
      <c r="A42" s="57" t="s">
        <v>135</v>
      </c>
      <c r="B42" s="113"/>
      <c r="C42" s="113"/>
      <c r="D42" s="113"/>
      <c r="E42" s="156"/>
      <c r="F42" s="190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78"/>
      <c r="S42" s="178"/>
      <c r="T42" s="178"/>
      <c r="U42" s="185"/>
    </row>
    <row r="43" spans="1:21" s="2" customFormat="1" ht="11.25">
      <c r="A43" s="40" t="s">
        <v>903</v>
      </c>
      <c r="B43" s="40" t="s">
        <v>903</v>
      </c>
      <c r="C43" s="40" t="s">
        <v>903</v>
      </c>
      <c r="D43" s="40">
        <v>180</v>
      </c>
      <c r="E43" s="23">
        <v>310</v>
      </c>
      <c r="F43" s="23" t="s">
        <v>903</v>
      </c>
      <c r="G43" s="23" t="s">
        <v>903</v>
      </c>
      <c r="H43" s="23">
        <v>70</v>
      </c>
      <c r="I43" s="23" t="s">
        <v>903</v>
      </c>
      <c r="J43" s="23" t="s">
        <v>903</v>
      </c>
      <c r="K43" s="23" t="s">
        <v>903</v>
      </c>
      <c r="L43" s="23">
        <v>120</v>
      </c>
      <c r="M43" s="23">
        <v>4</v>
      </c>
      <c r="N43" s="23" t="s">
        <v>910</v>
      </c>
      <c r="O43" s="23">
        <v>18</v>
      </c>
      <c r="P43" s="23">
        <v>4</v>
      </c>
      <c r="Q43" s="23">
        <v>16</v>
      </c>
      <c r="R43" s="178">
        <v>880</v>
      </c>
      <c r="S43" s="178">
        <v>720</v>
      </c>
      <c r="T43" s="178">
        <f>SUM(C43:Q43)</f>
        <v>722</v>
      </c>
      <c r="U43" s="179"/>
    </row>
    <row r="44" spans="1:21" s="2" customFormat="1" ht="11.25">
      <c r="A44" s="150"/>
      <c r="B44" s="150"/>
      <c r="C44" s="150"/>
      <c r="D44" s="150"/>
      <c r="E44" s="150"/>
      <c r="F44" s="186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78"/>
      <c r="S44" s="178"/>
      <c r="T44" s="178"/>
      <c r="U44" s="186"/>
    </row>
    <row r="45" spans="1:21" s="2" customFormat="1" ht="11.25">
      <c r="A45" s="57" t="s">
        <v>377</v>
      </c>
      <c r="B45" s="113"/>
      <c r="C45" s="113"/>
      <c r="D45" s="113"/>
      <c r="E45" s="156"/>
      <c r="F45" s="190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80"/>
      <c r="S45" s="180"/>
      <c r="T45" s="178"/>
      <c r="U45" s="185"/>
    </row>
    <row r="46" spans="1:21" s="2" customFormat="1" ht="11.25">
      <c r="A46" s="40" t="s">
        <v>903</v>
      </c>
      <c r="B46" s="40" t="s">
        <v>903</v>
      </c>
      <c r="C46" s="40" t="s">
        <v>903</v>
      </c>
      <c r="D46" s="40">
        <v>80</v>
      </c>
      <c r="E46" s="23">
        <v>120</v>
      </c>
      <c r="F46" s="40">
        <v>60</v>
      </c>
      <c r="G46" s="23">
        <v>90</v>
      </c>
      <c r="H46" s="23">
        <v>90</v>
      </c>
      <c r="I46" s="23">
        <v>60</v>
      </c>
      <c r="J46" s="23">
        <v>180</v>
      </c>
      <c r="K46" s="23">
        <v>10</v>
      </c>
      <c r="L46" s="23">
        <v>40</v>
      </c>
      <c r="M46" s="23">
        <v>15</v>
      </c>
      <c r="N46" s="23">
        <v>60</v>
      </c>
      <c r="O46" s="23" t="s">
        <v>910</v>
      </c>
      <c r="P46" s="23">
        <v>20</v>
      </c>
      <c r="Q46" s="23">
        <v>30</v>
      </c>
      <c r="R46" s="178">
        <v>880</v>
      </c>
      <c r="S46" s="178">
        <v>720</v>
      </c>
      <c r="T46" s="178">
        <f>SUM(C46:Q46)</f>
        <v>855</v>
      </c>
      <c r="U46" s="179"/>
    </row>
    <row r="47" spans="1:21" s="2" customFormat="1" ht="11.2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78"/>
      <c r="S47" s="178"/>
      <c r="T47" s="178"/>
      <c r="U47" s="186"/>
    </row>
    <row r="48" spans="1:21" s="2" customFormat="1" ht="11.25">
      <c r="A48" s="57" t="s">
        <v>987</v>
      </c>
      <c r="B48" s="113"/>
      <c r="C48" s="113"/>
      <c r="D48" s="113"/>
      <c r="E48" s="156"/>
      <c r="F48" s="190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80"/>
      <c r="S48" s="180"/>
      <c r="T48" s="178"/>
      <c r="U48" s="185"/>
    </row>
    <row r="49" spans="1:21" s="2" customFormat="1" ht="11.25">
      <c r="A49" s="40" t="s">
        <v>903</v>
      </c>
      <c r="B49" s="40" t="s">
        <v>903</v>
      </c>
      <c r="C49" s="40" t="s">
        <v>903</v>
      </c>
      <c r="D49" s="40">
        <v>60</v>
      </c>
      <c r="E49" s="23">
        <v>90</v>
      </c>
      <c r="F49" s="40">
        <v>90</v>
      </c>
      <c r="G49" s="23">
        <v>120</v>
      </c>
      <c r="H49" s="23">
        <v>30</v>
      </c>
      <c r="I49" s="23">
        <v>170</v>
      </c>
      <c r="J49" s="23">
        <v>240</v>
      </c>
      <c r="K49" s="23" t="s">
        <v>903</v>
      </c>
      <c r="L49" s="23" t="s">
        <v>903</v>
      </c>
      <c r="M49" s="23">
        <v>4</v>
      </c>
      <c r="N49" s="23">
        <v>60</v>
      </c>
      <c r="O49" s="23" t="s">
        <v>910</v>
      </c>
      <c r="P49" s="23" t="s">
        <v>910</v>
      </c>
      <c r="Q49" s="23" t="s">
        <v>910</v>
      </c>
      <c r="R49" s="178">
        <v>880</v>
      </c>
      <c r="S49" s="178">
        <v>720</v>
      </c>
      <c r="T49" s="178">
        <f>SUM(C49:Q49)</f>
        <v>864</v>
      </c>
      <c r="U49" s="179"/>
    </row>
    <row r="50" spans="1:21" s="2" customFormat="1" ht="11.2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78"/>
      <c r="S50" s="178"/>
      <c r="T50" s="178"/>
      <c r="U50" s="186"/>
    </row>
    <row r="51" spans="1:21" s="2" customFormat="1" ht="11.25">
      <c r="A51" s="57" t="s">
        <v>775</v>
      </c>
      <c r="B51" s="113"/>
      <c r="C51" s="113"/>
      <c r="D51" s="113"/>
      <c r="E51" s="156"/>
      <c r="F51" s="190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80"/>
      <c r="S51" s="180"/>
      <c r="T51" s="178"/>
      <c r="U51" s="185"/>
    </row>
    <row r="52" spans="1:21" s="2" customFormat="1" ht="11.25">
      <c r="A52" s="40" t="s">
        <v>903</v>
      </c>
      <c r="B52" s="40" t="s">
        <v>903</v>
      </c>
      <c r="C52" s="40" t="s">
        <v>903</v>
      </c>
      <c r="D52" s="40">
        <v>180</v>
      </c>
      <c r="E52" s="23">
        <v>360</v>
      </c>
      <c r="F52" s="40" t="s">
        <v>903</v>
      </c>
      <c r="G52" s="23" t="s">
        <v>903</v>
      </c>
      <c r="H52" s="23">
        <v>120</v>
      </c>
      <c r="I52" s="23" t="s">
        <v>903</v>
      </c>
      <c r="J52" s="23" t="s">
        <v>903</v>
      </c>
      <c r="K52" s="23" t="s">
        <v>903</v>
      </c>
      <c r="L52" s="23">
        <v>90</v>
      </c>
      <c r="M52" s="23">
        <v>10</v>
      </c>
      <c r="N52" s="23" t="s">
        <v>910</v>
      </c>
      <c r="O52" s="23" t="s">
        <v>910</v>
      </c>
      <c r="P52" s="23">
        <v>36</v>
      </c>
      <c r="Q52" s="23">
        <v>40</v>
      </c>
      <c r="R52" s="178">
        <v>880</v>
      </c>
      <c r="S52" s="178">
        <v>720</v>
      </c>
      <c r="T52" s="178">
        <f>SUM(C52:Q52)</f>
        <v>836</v>
      </c>
      <c r="U52" s="179"/>
    </row>
    <row r="53" spans="1:21" s="2" customFormat="1" ht="11.2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78"/>
      <c r="S53" s="178"/>
      <c r="T53" s="178"/>
      <c r="U53" s="186"/>
    </row>
    <row r="54" spans="1:21" s="2" customFormat="1" ht="11.25">
      <c r="A54" s="57" t="s">
        <v>313</v>
      </c>
      <c r="B54" s="113"/>
      <c r="C54" s="113"/>
      <c r="D54" s="113"/>
      <c r="E54" s="156"/>
      <c r="F54" s="190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80"/>
      <c r="S54" s="180"/>
      <c r="T54" s="178"/>
      <c r="U54" s="185"/>
    </row>
    <row r="55" spans="1:21" s="2" customFormat="1" ht="11.25">
      <c r="A55" s="40" t="s">
        <v>903</v>
      </c>
      <c r="B55" s="40" t="s">
        <v>903</v>
      </c>
      <c r="C55" s="40" t="s">
        <v>903</v>
      </c>
      <c r="D55" s="40">
        <v>180</v>
      </c>
      <c r="E55" s="23">
        <v>270</v>
      </c>
      <c r="F55" s="40" t="s">
        <v>903</v>
      </c>
      <c r="G55" s="23" t="s">
        <v>903</v>
      </c>
      <c r="H55" s="23" t="s">
        <v>903</v>
      </c>
      <c r="I55" s="23">
        <v>120</v>
      </c>
      <c r="J55" s="23">
        <v>120</v>
      </c>
      <c r="K55" s="23" t="s">
        <v>903</v>
      </c>
      <c r="L55" s="23" t="s">
        <v>903</v>
      </c>
      <c r="M55" s="23">
        <v>8</v>
      </c>
      <c r="N55" s="23" t="s">
        <v>910</v>
      </c>
      <c r="O55" s="23">
        <v>20</v>
      </c>
      <c r="P55" s="23">
        <v>12</v>
      </c>
      <c r="Q55" s="23" t="s">
        <v>910</v>
      </c>
      <c r="R55" s="178">
        <v>880</v>
      </c>
      <c r="S55" s="178">
        <v>720</v>
      </c>
      <c r="T55" s="178">
        <f>SUM(C55:Q55)</f>
        <v>730</v>
      </c>
      <c r="U55" s="179"/>
    </row>
    <row r="56" spans="1:21" s="2" customFormat="1" ht="11.2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78"/>
      <c r="S56" s="178"/>
      <c r="T56" s="178"/>
      <c r="U56" s="186"/>
    </row>
    <row r="57" spans="1:21" s="2" customFormat="1" ht="11.25">
      <c r="A57" s="57" t="s">
        <v>406</v>
      </c>
      <c r="B57" s="113"/>
      <c r="C57" s="113"/>
      <c r="D57" s="113"/>
      <c r="E57" s="156"/>
      <c r="F57" s="190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80"/>
      <c r="S57" s="180"/>
      <c r="T57" s="178"/>
      <c r="U57" s="185"/>
    </row>
    <row r="58" spans="1:21" s="2" customFormat="1" ht="11.25">
      <c r="A58" s="40">
        <v>12</v>
      </c>
      <c r="B58" s="40" t="s">
        <v>903</v>
      </c>
      <c r="C58" s="40" t="s">
        <v>903</v>
      </c>
      <c r="D58" s="40">
        <v>135</v>
      </c>
      <c r="E58" s="23">
        <v>205</v>
      </c>
      <c r="F58" s="40">
        <v>150</v>
      </c>
      <c r="G58" s="23">
        <v>225</v>
      </c>
      <c r="H58" s="23">
        <v>90</v>
      </c>
      <c r="I58" s="23" t="s">
        <v>903</v>
      </c>
      <c r="J58" s="23">
        <v>60</v>
      </c>
      <c r="K58" s="23" t="s">
        <v>903</v>
      </c>
      <c r="L58" s="23">
        <v>30</v>
      </c>
      <c r="M58" s="23">
        <v>4</v>
      </c>
      <c r="N58" s="23">
        <v>64</v>
      </c>
      <c r="O58" s="23" t="s">
        <v>910</v>
      </c>
      <c r="P58" s="23">
        <v>8</v>
      </c>
      <c r="Q58" s="23" t="s">
        <v>910</v>
      </c>
      <c r="R58" s="178">
        <v>880</v>
      </c>
      <c r="S58" s="178">
        <v>720</v>
      </c>
      <c r="T58" s="178">
        <f>SUM(C58:Q58)</f>
        <v>971</v>
      </c>
      <c r="U58" s="179"/>
    </row>
    <row r="59" spans="1:21" s="2" customFormat="1" ht="11.2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78"/>
      <c r="S59" s="178"/>
      <c r="T59" s="178"/>
      <c r="U59" s="186"/>
    </row>
    <row r="60" spans="1:21" s="32" customFormat="1" ht="11.25">
      <c r="A60" s="57" t="s">
        <v>170</v>
      </c>
      <c r="B60" s="113"/>
      <c r="C60" s="113"/>
      <c r="D60" s="113"/>
      <c r="E60" s="156"/>
      <c r="F60" s="190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80"/>
      <c r="S60" s="180"/>
      <c r="T60" s="178"/>
      <c r="U60" s="185"/>
    </row>
    <row r="61" spans="1:21" s="2" customFormat="1" ht="11.25">
      <c r="A61" s="40" t="s">
        <v>903</v>
      </c>
      <c r="B61" s="40" t="s">
        <v>903</v>
      </c>
      <c r="C61" s="40" t="s">
        <v>903</v>
      </c>
      <c r="D61" s="40">
        <v>180</v>
      </c>
      <c r="E61" s="23">
        <v>300</v>
      </c>
      <c r="F61" s="40" t="s">
        <v>903</v>
      </c>
      <c r="G61" s="23" t="s">
        <v>903</v>
      </c>
      <c r="H61" s="23">
        <v>30</v>
      </c>
      <c r="I61" s="23" t="s">
        <v>903</v>
      </c>
      <c r="J61" s="23" t="s">
        <v>903</v>
      </c>
      <c r="K61" s="23" t="s">
        <v>903</v>
      </c>
      <c r="L61" s="23" t="s">
        <v>903</v>
      </c>
      <c r="M61" s="23" t="s">
        <v>903</v>
      </c>
      <c r="N61" s="23" t="s">
        <v>910</v>
      </c>
      <c r="O61" s="23">
        <v>20</v>
      </c>
      <c r="P61" s="23" t="s">
        <v>910</v>
      </c>
      <c r="Q61" s="23">
        <v>350</v>
      </c>
      <c r="R61" s="178">
        <v>880</v>
      </c>
      <c r="S61" s="178">
        <v>720</v>
      </c>
      <c r="T61" s="178">
        <f>SUM(C61:Q61)</f>
        <v>880</v>
      </c>
      <c r="U61" s="179"/>
    </row>
    <row r="62" spans="1:21" s="2" customFormat="1" ht="11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78"/>
      <c r="S62" s="178"/>
      <c r="T62" s="178"/>
      <c r="U62" s="186"/>
    </row>
    <row r="63" spans="1:21" s="32" customFormat="1" ht="11.25">
      <c r="A63" s="57" t="s">
        <v>776</v>
      </c>
      <c r="B63" s="113"/>
      <c r="C63" s="113"/>
      <c r="D63" s="113"/>
      <c r="E63" s="156"/>
      <c r="F63" s="190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80"/>
      <c r="S63" s="180"/>
      <c r="T63" s="178"/>
      <c r="U63" s="185"/>
    </row>
    <row r="64" spans="1:21" s="2" customFormat="1" ht="11.25">
      <c r="A64" s="40" t="s">
        <v>903</v>
      </c>
      <c r="B64" s="40" t="s">
        <v>903</v>
      </c>
      <c r="C64" s="40" t="s">
        <v>903</v>
      </c>
      <c r="D64" s="40">
        <v>120</v>
      </c>
      <c r="E64" s="23">
        <v>180</v>
      </c>
      <c r="F64" s="40" t="s">
        <v>903</v>
      </c>
      <c r="G64" s="23" t="s">
        <v>903</v>
      </c>
      <c r="H64" s="23">
        <v>60</v>
      </c>
      <c r="I64" s="23" t="s">
        <v>903</v>
      </c>
      <c r="J64" s="23" t="s">
        <v>903</v>
      </c>
      <c r="K64" s="23">
        <v>160</v>
      </c>
      <c r="L64" s="23" t="s">
        <v>903</v>
      </c>
      <c r="M64" s="23">
        <v>60</v>
      </c>
      <c r="N64" s="23">
        <v>375</v>
      </c>
      <c r="O64" s="23">
        <v>20</v>
      </c>
      <c r="P64" s="23" t="s">
        <v>910</v>
      </c>
      <c r="Q64" s="23" t="s">
        <v>910</v>
      </c>
      <c r="R64" s="178">
        <v>880</v>
      </c>
      <c r="S64" s="178">
        <v>720</v>
      </c>
      <c r="T64" s="178">
        <f>SUM(C64:Q64)</f>
        <v>975</v>
      </c>
      <c r="U64" s="179"/>
    </row>
    <row r="65" spans="1:21" s="2" customFormat="1" ht="11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78"/>
      <c r="S65" s="178"/>
      <c r="T65" s="178"/>
      <c r="U65" s="186"/>
    </row>
    <row r="66" spans="1:21" s="32" customFormat="1" ht="11.25">
      <c r="A66" s="57" t="s">
        <v>177</v>
      </c>
      <c r="B66" s="113"/>
      <c r="C66" s="113"/>
      <c r="D66" s="113"/>
      <c r="E66" s="156"/>
      <c r="F66" s="190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80"/>
      <c r="S66" s="180"/>
      <c r="T66" s="178"/>
      <c r="U66" s="185"/>
    </row>
    <row r="67" spans="1:21" s="2" customFormat="1" ht="11.25">
      <c r="A67" s="40" t="s">
        <v>903</v>
      </c>
      <c r="B67" s="40" t="s">
        <v>903</v>
      </c>
      <c r="C67" s="40">
        <v>200</v>
      </c>
      <c r="D67" s="40" t="s">
        <v>903</v>
      </c>
      <c r="E67" s="23" t="s">
        <v>903</v>
      </c>
      <c r="F67" s="40" t="s">
        <v>903</v>
      </c>
      <c r="G67" s="23" t="s">
        <v>903</v>
      </c>
      <c r="H67" s="23" t="s">
        <v>903</v>
      </c>
      <c r="I67" s="23" t="s">
        <v>903</v>
      </c>
      <c r="J67" s="23" t="s">
        <v>903</v>
      </c>
      <c r="K67" s="23" t="s">
        <v>903</v>
      </c>
      <c r="L67" s="23" t="s">
        <v>903</v>
      </c>
      <c r="M67" s="23" t="s">
        <v>903</v>
      </c>
      <c r="N67" s="23" t="s">
        <v>910</v>
      </c>
      <c r="O67" s="23" t="s">
        <v>910</v>
      </c>
      <c r="P67" s="23" t="s">
        <v>910</v>
      </c>
      <c r="Q67" s="23" t="s">
        <v>910</v>
      </c>
      <c r="R67" s="178">
        <v>880</v>
      </c>
      <c r="S67" s="178">
        <v>720</v>
      </c>
      <c r="T67" s="178">
        <f>SUM(C67:Q67)</f>
        <v>200</v>
      </c>
      <c r="U67" s="179"/>
    </row>
    <row r="68" spans="1:21" s="2" customFormat="1" ht="11.2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78"/>
      <c r="S68" s="178"/>
      <c r="T68" s="178"/>
      <c r="U68" s="186"/>
    </row>
    <row r="69" spans="1:21" s="32" customFormat="1" ht="11.25">
      <c r="A69" s="57" t="s">
        <v>448</v>
      </c>
      <c r="B69" s="113"/>
      <c r="C69" s="113"/>
      <c r="D69" s="113"/>
      <c r="E69" s="156"/>
      <c r="F69" s="190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78"/>
      <c r="S69" s="178"/>
      <c r="T69" s="178"/>
      <c r="U69" s="185"/>
    </row>
    <row r="70" spans="1:21" s="2" customFormat="1" ht="11.25">
      <c r="A70" s="40">
        <v>880</v>
      </c>
      <c r="B70" s="40" t="s">
        <v>903</v>
      </c>
      <c r="C70" s="40" t="s">
        <v>903</v>
      </c>
      <c r="D70" s="40" t="s">
        <v>903</v>
      </c>
      <c r="E70" s="23" t="s">
        <v>903</v>
      </c>
      <c r="F70" s="40" t="s">
        <v>903</v>
      </c>
      <c r="G70" s="23" t="s">
        <v>903</v>
      </c>
      <c r="H70" s="23" t="s">
        <v>903</v>
      </c>
      <c r="I70" s="23" t="s">
        <v>903</v>
      </c>
      <c r="J70" s="23" t="s">
        <v>903</v>
      </c>
      <c r="K70" s="23" t="s">
        <v>903</v>
      </c>
      <c r="L70" s="23" t="s">
        <v>903</v>
      </c>
      <c r="M70" s="23" t="s">
        <v>903</v>
      </c>
      <c r="N70" s="23" t="s">
        <v>910</v>
      </c>
      <c r="O70" s="23" t="s">
        <v>910</v>
      </c>
      <c r="P70" s="23" t="s">
        <v>910</v>
      </c>
      <c r="Q70" s="23" t="s">
        <v>910</v>
      </c>
      <c r="R70" s="178" t="s">
        <v>910</v>
      </c>
      <c r="S70" s="178" t="s">
        <v>910</v>
      </c>
      <c r="T70" s="178">
        <f>SUM(C70:Q70)</f>
        <v>0</v>
      </c>
      <c r="U70" s="179"/>
    </row>
    <row r="71" spans="1:21" s="2" customFormat="1" ht="11.2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78"/>
      <c r="S71" s="178"/>
      <c r="T71" s="178"/>
      <c r="U71" s="186"/>
    </row>
    <row r="72" spans="1:21" s="32" customFormat="1" ht="11.25">
      <c r="A72" s="57" t="s">
        <v>178</v>
      </c>
      <c r="B72" s="113"/>
      <c r="C72" s="113"/>
      <c r="D72" s="113"/>
      <c r="E72" s="156"/>
      <c r="F72" s="190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80"/>
      <c r="S72" s="180"/>
      <c r="T72" s="178"/>
      <c r="U72" s="185"/>
    </row>
    <row r="73" spans="1:21" s="2" customFormat="1" ht="11.25">
      <c r="A73" s="40" t="s">
        <v>903</v>
      </c>
      <c r="B73" s="40" t="s">
        <v>903</v>
      </c>
      <c r="C73" s="40" t="s">
        <v>903</v>
      </c>
      <c r="D73" s="40">
        <v>180</v>
      </c>
      <c r="E73" s="23">
        <v>270</v>
      </c>
      <c r="F73" s="40" t="s">
        <v>903</v>
      </c>
      <c r="G73" s="23" t="s">
        <v>903</v>
      </c>
      <c r="H73" s="23">
        <v>32</v>
      </c>
      <c r="I73" s="23">
        <v>90</v>
      </c>
      <c r="J73" s="23">
        <v>120</v>
      </c>
      <c r="K73" s="23" t="s">
        <v>903</v>
      </c>
      <c r="L73" s="23">
        <v>30</v>
      </c>
      <c r="M73" s="23" t="s">
        <v>903</v>
      </c>
      <c r="N73" s="23" t="s">
        <v>910</v>
      </c>
      <c r="O73" s="23" t="s">
        <v>910</v>
      </c>
      <c r="P73" s="23">
        <v>12</v>
      </c>
      <c r="Q73" s="23" t="s">
        <v>910</v>
      </c>
      <c r="R73" s="178">
        <v>880</v>
      </c>
      <c r="S73" s="178">
        <v>720</v>
      </c>
      <c r="T73" s="178">
        <f>SUM(C73:Q73)</f>
        <v>734</v>
      </c>
      <c r="U73" s="179"/>
    </row>
    <row r="74" spans="1:21" s="2" customFormat="1" ht="11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78"/>
      <c r="S74" s="178"/>
      <c r="T74" s="178"/>
      <c r="U74" s="186"/>
    </row>
    <row r="75" spans="1:21" s="32" customFormat="1" ht="11.25">
      <c r="A75" s="57" t="s">
        <v>532</v>
      </c>
      <c r="B75" s="113"/>
      <c r="C75" s="113"/>
      <c r="D75" s="113"/>
      <c r="E75" s="156"/>
      <c r="F75" s="190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78"/>
      <c r="S75" s="178"/>
      <c r="T75" s="178"/>
      <c r="U75" s="185"/>
    </row>
    <row r="76" spans="1:21" s="2" customFormat="1" ht="11.25">
      <c r="A76" s="23">
        <v>880</v>
      </c>
      <c r="B76" s="23" t="s">
        <v>903</v>
      </c>
      <c r="C76" s="23" t="s">
        <v>903</v>
      </c>
      <c r="D76" s="23" t="s">
        <v>903</v>
      </c>
      <c r="E76" s="23" t="s">
        <v>903</v>
      </c>
      <c r="F76" s="23" t="s">
        <v>903</v>
      </c>
      <c r="G76" s="23" t="s">
        <v>903</v>
      </c>
      <c r="H76" s="23" t="s">
        <v>903</v>
      </c>
      <c r="I76" s="23" t="s">
        <v>903</v>
      </c>
      <c r="J76" s="23" t="s">
        <v>903</v>
      </c>
      <c r="K76" s="23" t="s">
        <v>903</v>
      </c>
      <c r="L76" s="23" t="s">
        <v>903</v>
      </c>
      <c r="M76" s="23" t="s">
        <v>903</v>
      </c>
      <c r="N76" s="23" t="s">
        <v>910</v>
      </c>
      <c r="O76" s="23" t="s">
        <v>910</v>
      </c>
      <c r="P76" s="23" t="s">
        <v>910</v>
      </c>
      <c r="Q76" s="23" t="s">
        <v>910</v>
      </c>
      <c r="R76" s="178" t="s">
        <v>910</v>
      </c>
      <c r="S76" s="178" t="s">
        <v>910</v>
      </c>
      <c r="T76" s="178">
        <f>SUM(C76:Q76)</f>
        <v>0</v>
      </c>
      <c r="U76" s="179"/>
    </row>
    <row r="77" spans="1:21" s="2" customFormat="1" ht="11.2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78"/>
      <c r="S77" s="178"/>
      <c r="T77" s="178"/>
      <c r="U77" s="186"/>
    </row>
    <row r="78" spans="1:21" s="32" customFormat="1" ht="11.25">
      <c r="A78" s="57" t="s">
        <v>777</v>
      </c>
      <c r="B78" s="113"/>
      <c r="C78" s="113"/>
      <c r="D78" s="113"/>
      <c r="E78" s="191"/>
      <c r="F78" s="19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78"/>
      <c r="S78" s="178"/>
      <c r="T78" s="178"/>
      <c r="U78" s="185"/>
    </row>
    <row r="79" spans="1:21" s="2" customFormat="1" ht="11.25">
      <c r="A79" s="23" t="s">
        <v>903</v>
      </c>
      <c r="B79" s="23" t="s">
        <v>903</v>
      </c>
      <c r="C79" s="23" t="s">
        <v>903</v>
      </c>
      <c r="D79" s="23">
        <v>180</v>
      </c>
      <c r="E79" s="23">
        <v>360</v>
      </c>
      <c r="F79" s="23" t="s">
        <v>903</v>
      </c>
      <c r="G79" s="23" t="s">
        <v>903</v>
      </c>
      <c r="H79" s="23">
        <v>36</v>
      </c>
      <c r="I79" s="23" t="s">
        <v>903</v>
      </c>
      <c r="J79" s="23" t="s">
        <v>903</v>
      </c>
      <c r="K79" s="23" t="s">
        <v>903</v>
      </c>
      <c r="L79" s="23" t="s">
        <v>903</v>
      </c>
      <c r="M79" s="23" t="s">
        <v>903</v>
      </c>
      <c r="N79" s="23" t="s">
        <v>910</v>
      </c>
      <c r="O79" s="23">
        <v>24</v>
      </c>
      <c r="P79" s="23">
        <v>2</v>
      </c>
      <c r="Q79" s="23">
        <v>164</v>
      </c>
      <c r="R79" s="178">
        <v>880</v>
      </c>
      <c r="S79" s="178">
        <v>720</v>
      </c>
      <c r="T79" s="178">
        <f>SUM(C79:Q79)</f>
        <v>766</v>
      </c>
      <c r="U79" s="179"/>
    </row>
    <row r="80" spans="1:21" s="32" customFormat="1" ht="11.25">
      <c r="A80" s="57" t="s">
        <v>204</v>
      </c>
      <c r="B80" s="113"/>
      <c r="C80" s="113"/>
      <c r="D80" s="113"/>
      <c r="E80" s="215"/>
      <c r="F80" s="190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78"/>
      <c r="S80" s="178"/>
      <c r="T80" s="178"/>
      <c r="U80" s="185"/>
    </row>
    <row r="81" spans="1:21" s="2" customFormat="1" ht="11.25">
      <c r="A81" s="23" t="s">
        <v>903</v>
      </c>
      <c r="B81" s="23" t="s">
        <v>903</v>
      </c>
      <c r="C81" s="23">
        <v>180</v>
      </c>
      <c r="D81" s="23">
        <v>180</v>
      </c>
      <c r="E81" s="23">
        <v>270</v>
      </c>
      <c r="F81" s="23" t="s">
        <v>903</v>
      </c>
      <c r="G81" s="23" t="s">
        <v>903</v>
      </c>
      <c r="H81" s="23">
        <v>120</v>
      </c>
      <c r="I81" s="23" t="s">
        <v>903</v>
      </c>
      <c r="J81" s="23" t="s">
        <v>903</v>
      </c>
      <c r="K81" s="23" t="s">
        <v>903</v>
      </c>
      <c r="L81" s="23">
        <v>90</v>
      </c>
      <c r="M81" s="23" t="s">
        <v>903</v>
      </c>
      <c r="N81" s="23" t="s">
        <v>910</v>
      </c>
      <c r="O81" s="23" t="s">
        <v>910</v>
      </c>
      <c r="P81" s="23" t="s">
        <v>910</v>
      </c>
      <c r="Q81" s="23" t="s">
        <v>910</v>
      </c>
      <c r="R81" s="178">
        <v>880</v>
      </c>
      <c r="S81" s="178">
        <v>720</v>
      </c>
      <c r="T81" s="178">
        <f>SUM(C81:Q81)</f>
        <v>840</v>
      </c>
      <c r="U81" s="179"/>
    </row>
    <row r="82" spans="1:21" s="2" customFormat="1" ht="11.2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78"/>
      <c r="S82" s="178"/>
      <c r="T82" s="178"/>
      <c r="U82" s="186"/>
    </row>
    <row r="83" spans="1:21" s="32" customFormat="1" ht="11.25">
      <c r="A83" s="57" t="s">
        <v>215</v>
      </c>
      <c r="B83" s="113"/>
      <c r="C83" s="113"/>
      <c r="D83" s="113"/>
      <c r="E83" s="156"/>
      <c r="F83" s="190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80"/>
      <c r="S83" s="180"/>
      <c r="T83" s="178"/>
      <c r="U83" s="185"/>
    </row>
    <row r="84" spans="1:21" s="2" customFormat="1" ht="11.25">
      <c r="A84" s="40" t="s">
        <v>903</v>
      </c>
      <c r="B84" s="40" t="s">
        <v>903</v>
      </c>
      <c r="C84" s="40" t="s">
        <v>903</v>
      </c>
      <c r="D84" s="40">
        <v>180</v>
      </c>
      <c r="E84" s="23">
        <v>240</v>
      </c>
      <c r="F84" s="40" t="s">
        <v>903</v>
      </c>
      <c r="G84" s="23" t="s">
        <v>903</v>
      </c>
      <c r="H84" s="23">
        <v>84</v>
      </c>
      <c r="I84" s="23" t="s">
        <v>903</v>
      </c>
      <c r="J84" s="23" t="s">
        <v>903</v>
      </c>
      <c r="K84" s="23">
        <v>60</v>
      </c>
      <c r="L84" s="23" t="s">
        <v>903</v>
      </c>
      <c r="M84" s="23">
        <v>6</v>
      </c>
      <c r="N84" s="23" t="s">
        <v>910</v>
      </c>
      <c r="O84" s="23" t="s">
        <v>910</v>
      </c>
      <c r="P84" s="23" t="s">
        <v>910</v>
      </c>
      <c r="Q84" s="23">
        <v>12</v>
      </c>
      <c r="R84" s="178">
        <v>880</v>
      </c>
      <c r="S84" s="178">
        <v>720</v>
      </c>
      <c r="T84" s="178">
        <f>SUM(C84:Q84)</f>
        <v>582</v>
      </c>
      <c r="U84" s="179"/>
    </row>
    <row r="85" spans="1:21" s="2" customFormat="1" ht="11.2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78"/>
      <c r="S85" s="178"/>
      <c r="T85" s="178"/>
      <c r="U85" s="186"/>
    </row>
    <row r="86" spans="1:21" s="32" customFormat="1" ht="11.25">
      <c r="A86" s="57" t="s">
        <v>225</v>
      </c>
      <c r="B86" s="113"/>
      <c r="C86" s="113"/>
      <c r="D86" s="113"/>
      <c r="E86" s="156"/>
      <c r="F86" s="190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80"/>
      <c r="S86" s="180"/>
      <c r="T86" s="178"/>
      <c r="U86" s="185"/>
    </row>
    <row r="87" spans="1:21" s="2" customFormat="1" ht="11.25">
      <c r="A87" s="40" t="s">
        <v>903</v>
      </c>
      <c r="B87" s="40" t="s">
        <v>903</v>
      </c>
      <c r="C87" s="40" t="s">
        <v>903</v>
      </c>
      <c r="D87" s="40">
        <v>180</v>
      </c>
      <c r="E87" s="23">
        <v>240</v>
      </c>
      <c r="F87" s="40">
        <v>60</v>
      </c>
      <c r="G87" s="23">
        <v>60</v>
      </c>
      <c r="H87" s="23" t="s">
        <v>903</v>
      </c>
      <c r="I87" s="23" t="s">
        <v>903</v>
      </c>
      <c r="J87" s="23" t="s">
        <v>903</v>
      </c>
      <c r="K87" s="23">
        <v>240</v>
      </c>
      <c r="L87" s="23">
        <v>30</v>
      </c>
      <c r="M87" s="23" t="s">
        <v>903</v>
      </c>
      <c r="N87" s="23" t="s">
        <v>910</v>
      </c>
      <c r="O87" s="23">
        <v>30</v>
      </c>
      <c r="P87" s="23" t="s">
        <v>910</v>
      </c>
      <c r="Q87" s="23" t="s">
        <v>910</v>
      </c>
      <c r="R87" s="178">
        <v>880</v>
      </c>
      <c r="S87" s="178">
        <v>720</v>
      </c>
      <c r="T87" s="178">
        <f>SUM(C87:Q87)</f>
        <v>840</v>
      </c>
      <c r="U87" s="179"/>
    </row>
    <row r="88" spans="1:21" s="2" customFormat="1" ht="11.2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78"/>
      <c r="S88" s="178"/>
      <c r="T88" s="178"/>
      <c r="U88" s="186"/>
    </row>
    <row r="89" spans="1:21" s="2" customFormat="1" ht="11.25">
      <c r="A89" s="57" t="s">
        <v>13</v>
      </c>
      <c r="B89" s="113"/>
      <c r="C89" s="113"/>
      <c r="D89" s="113"/>
      <c r="E89" s="156"/>
      <c r="F89" s="190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78"/>
      <c r="S89" s="178"/>
      <c r="T89" s="178"/>
      <c r="U89" s="185"/>
    </row>
    <row r="90" spans="1:21" s="2" customFormat="1" ht="11.25">
      <c r="A90" s="40">
        <v>880</v>
      </c>
      <c r="B90" s="40" t="s">
        <v>903</v>
      </c>
      <c r="C90" s="40" t="s">
        <v>903</v>
      </c>
      <c r="D90" s="40" t="s">
        <v>903</v>
      </c>
      <c r="E90" s="23" t="s">
        <v>903</v>
      </c>
      <c r="F90" s="40" t="s">
        <v>903</v>
      </c>
      <c r="G90" s="23" t="s">
        <v>903</v>
      </c>
      <c r="H90" s="23" t="s">
        <v>903</v>
      </c>
      <c r="I90" s="23" t="s">
        <v>903</v>
      </c>
      <c r="J90" s="23" t="s">
        <v>903</v>
      </c>
      <c r="K90" s="23" t="s">
        <v>903</v>
      </c>
      <c r="L90" s="23" t="s">
        <v>903</v>
      </c>
      <c r="M90" s="23" t="s">
        <v>903</v>
      </c>
      <c r="N90" s="23" t="s">
        <v>910</v>
      </c>
      <c r="O90" s="23" t="s">
        <v>910</v>
      </c>
      <c r="P90" s="23" t="s">
        <v>910</v>
      </c>
      <c r="Q90" s="23" t="s">
        <v>910</v>
      </c>
      <c r="R90" s="178" t="s">
        <v>910</v>
      </c>
      <c r="S90" s="178" t="s">
        <v>910</v>
      </c>
      <c r="T90" s="178">
        <f>SUM(C90:Q90)</f>
        <v>0</v>
      </c>
      <c r="U90" s="179"/>
    </row>
    <row r="91" spans="1:21" s="2" customFormat="1" ht="11.2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78"/>
      <c r="S91" s="178"/>
      <c r="T91" s="178"/>
      <c r="U91" s="186"/>
    </row>
    <row r="92" spans="1:21" s="2" customFormat="1" ht="11.25">
      <c r="A92" s="57" t="s">
        <v>1044</v>
      </c>
      <c r="B92" s="113"/>
      <c r="C92" s="113"/>
      <c r="D92" s="113"/>
      <c r="E92" s="156"/>
      <c r="F92" s="190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80"/>
      <c r="S92" s="180"/>
      <c r="T92" s="178"/>
      <c r="U92" s="185"/>
    </row>
    <row r="93" spans="1:21" s="2" customFormat="1" ht="11.25">
      <c r="A93" s="40" t="s">
        <v>903</v>
      </c>
      <c r="B93" s="40" t="s">
        <v>903</v>
      </c>
      <c r="C93" s="40" t="s">
        <v>903</v>
      </c>
      <c r="D93" s="40">
        <v>90</v>
      </c>
      <c r="E93" s="23">
        <v>135</v>
      </c>
      <c r="F93" s="40">
        <v>120</v>
      </c>
      <c r="G93" s="23">
        <v>180</v>
      </c>
      <c r="H93" s="23">
        <v>40</v>
      </c>
      <c r="I93" s="23">
        <v>135</v>
      </c>
      <c r="J93" s="23">
        <v>360</v>
      </c>
      <c r="K93" s="23" t="s">
        <v>903</v>
      </c>
      <c r="L93" s="23" t="s">
        <v>903</v>
      </c>
      <c r="M93" s="23" t="s">
        <v>903</v>
      </c>
      <c r="N93" s="23" t="s">
        <v>910</v>
      </c>
      <c r="O93" s="23" t="s">
        <v>910</v>
      </c>
      <c r="P93" s="23" t="s">
        <v>910</v>
      </c>
      <c r="Q93" s="23" t="s">
        <v>910</v>
      </c>
      <c r="R93" s="178">
        <v>880</v>
      </c>
      <c r="S93" s="178">
        <v>720</v>
      </c>
      <c r="T93" s="178">
        <f>SUM(C93:Q93)</f>
        <v>1060</v>
      </c>
      <c r="U93" s="179"/>
    </row>
    <row r="94" spans="1:21" s="2" customFormat="1" ht="11.2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78"/>
      <c r="S94" s="178"/>
      <c r="T94" s="178"/>
      <c r="U94" s="186"/>
    </row>
    <row r="95" spans="1:21" s="2" customFormat="1" ht="11.25">
      <c r="A95" s="57" t="s">
        <v>780</v>
      </c>
      <c r="B95" s="113"/>
      <c r="C95" s="113"/>
      <c r="D95" s="113"/>
      <c r="E95" s="156"/>
      <c r="F95" s="190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80"/>
      <c r="S95" s="180"/>
      <c r="T95" s="178"/>
      <c r="U95" s="185"/>
    </row>
    <row r="96" spans="1:21" s="2" customFormat="1" ht="11.25">
      <c r="A96" s="40" t="s">
        <v>903</v>
      </c>
      <c r="B96" s="40" t="s">
        <v>903</v>
      </c>
      <c r="C96" s="40" t="s">
        <v>903</v>
      </c>
      <c r="D96" s="40">
        <v>60</v>
      </c>
      <c r="E96" s="23">
        <v>90</v>
      </c>
      <c r="F96" s="40">
        <v>60</v>
      </c>
      <c r="G96" s="23">
        <v>90</v>
      </c>
      <c r="H96" s="23">
        <v>2</v>
      </c>
      <c r="I96" s="23">
        <v>170</v>
      </c>
      <c r="J96" s="23">
        <v>370</v>
      </c>
      <c r="K96" s="23" t="s">
        <v>903</v>
      </c>
      <c r="L96" s="23" t="s">
        <v>903</v>
      </c>
      <c r="M96" s="23">
        <v>60</v>
      </c>
      <c r="N96" s="23">
        <v>150</v>
      </c>
      <c r="O96" s="23" t="s">
        <v>910</v>
      </c>
      <c r="P96" s="23">
        <v>2</v>
      </c>
      <c r="Q96" s="23" t="s">
        <v>910</v>
      </c>
      <c r="R96" s="178">
        <v>880</v>
      </c>
      <c r="S96" s="178">
        <v>720</v>
      </c>
      <c r="T96" s="178">
        <f>SUM(C96:Q96)</f>
        <v>1054</v>
      </c>
      <c r="U96" s="179"/>
    </row>
    <row r="97" spans="1:21" s="2" customFormat="1" ht="11.2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78"/>
      <c r="S97" s="178"/>
      <c r="T97" s="178"/>
      <c r="U97" s="186"/>
    </row>
    <row r="98" spans="1:21" s="2" customFormat="1" ht="11.25">
      <c r="A98" s="57" t="s">
        <v>783</v>
      </c>
      <c r="B98" s="113"/>
      <c r="C98" s="113"/>
      <c r="D98" s="113"/>
      <c r="E98" s="156"/>
      <c r="F98" s="190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80"/>
      <c r="S98" s="180"/>
      <c r="T98" s="178"/>
      <c r="U98" s="185"/>
    </row>
    <row r="99" spans="1:21" s="2" customFormat="1" ht="11.25">
      <c r="A99" s="40" t="s">
        <v>903</v>
      </c>
      <c r="B99" s="40" t="s">
        <v>903</v>
      </c>
      <c r="C99" s="40" t="s">
        <v>903</v>
      </c>
      <c r="D99" s="40">
        <v>180</v>
      </c>
      <c r="E99" s="23">
        <v>390</v>
      </c>
      <c r="F99" s="40" t="s">
        <v>903</v>
      </c>
      <c r="G99" s="23" t="s">
        <v>903</v>
      </c>
      <c r="H99" s="23">
        <v>80</v>
      </c>
      <c r="I99" s="23" t="s">
        <v>903</v>
      </c>
      <c r="J99" s="23" t="s">
        <v>903</v>
      </c>
      <c r="K99" s="23" t="s">
        <v>903</v>
      </c>
      <c r="L99" s="23">
        <v>180</v>
      </c>
      <c r="M99" s="23" t="s">
        <v>903</v>
      </c>
      <c r="N99" s="23" t="s">
        <v>910</v>
      </c>
      <c r="O99" s="23" t="s">
        <v>910</v>
      </c>
      <c r="P99" s="23">
        <v>36</v>
      </c>
      <c r="Q99" s="23">
        <v>56</v>
      </c>
      <c r="R99" s="178">
        <v>880</v>
      </c>
      <c r="S99" s="178">
        <v>720</v>
      </c>
      <c r="T99" s="178">
        <f>SUM(C99:Q99)</f>
        <v>922</v>
      </c>
      <c r="U99" s="179"/>
    </row>
    <row r="100" spans="1:21" s="2" customFormat="1" ht="11.2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78"/>
      <c r="S100" s="178"/>
      <c r="T100" s="178"/>
      <c r="U100" s="186"/>
    </row>
    <row r="101" spans="1:21" s="2" customFormat="1" ht="11.25">
      <c r="A101" s="57" t="s">
        <v>785</v>
      </c>
      <c r="B101" s="113"/>
      <c r="C101" s="113"/>
      <c r="D101" s="113"/>
      <c r="E101" s="156"/>
      <c r="F101" s="190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80"/>
      <c r="S101" s="180"/>
      <c r="T101" s="178"/>
      <c r="U101" s="185"/>
    </row>
    <row r="102" spans="1:21" s="2" customFormat="1" ht="11.25">
      <c r="A102" s="40" t="s">
        <v>903</v>
      </c>
      <c r="B102" s="40" t="s">
        <v>903</v>
      </c>
      <c r="C102" s="40" t="s">
        <v>903</v>
      </c>
      <c r="D102" s="40">
        <v>180</v>
      </c>
      <c r="E102" s="23">
        <v>180</v>
      </c>
      <c r="F102" s="40">
        <v>60</v>
      </c>
      <c r="G102" s="23">
        <v>60</v>
      </c>
      <c r="H102" s="23">
        <v>60</v>
      </c>
      <c r="I102" s="23">
        <v>130</v>
      </c>
      <c r="J102" s="23" t="s">
        <v>903</v>
      </c>
      <c r="K102" s="23" t="s">
        <v>903</v>
      </c>
      <c r="L102" s="23">
        <v>32</v>
      </c>
      <c r="M102" s="23">
        <v>54</v>
      </c>
      <c r="N102" s="23" t="s">
        <v>910</v>
      </c>
      <c r="O102" s="23">
        <v>120</v>
      </c>
      <c r="P102" s="23">
        <v>4</v>
      </c>
      <c r="Q102" s="23">
        <v>30</v>
      </c>
      <c r="R102" s="178">
        <v>880</v>
      </c>
      <c r="S102" s="178">
        <v>720</v>
      </c>
      <c r="T102" s="178">
        <f>SUM(C102:Q102)</f>
        <v>910</v>
      </c>
      <c r="U102" s="179"/>
    </row>
    <row r="103" spans="1:21" s="2" customFormat="1" ht="11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78"/>
      <c r="S103" s="178"/>
      <c r="T103" s="178"/>
      <c r="U103" s="186"/>
    </row>
    <row r="104" spans="1:21" s="2" customFormat="1" ht="11.25">
      <c r="A104" s="57" t="s">
        <v>75</v>
      </c>
      <c r="B104" s="113"/>
      <c r="C104" s="113"/>
      <c r="D104" s="113"/>
      <c r="E104" s="156"/>
      <c r="F104" s="190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80"/>
      <c r="S104" s="180"/>
      <c r="T104" s="178"/>
      <c r="U104" s="185"/>
    </row>
    <row r="105" spans="1:21" s="2" customFormat="1" ht="11.25">
      <c r="A105" s="40" t="s">
        <v>903</v>
      </c>
      <c r="B105" s="40" t="s">
        <v>903</v>
      </c>
      <c r="C105" s="40" t="s">
        <v>903</v>
      </c>
      <c r="D105" s="40">
        <v>180</v>
      </c>
      <c r="E105" s="23">
        <v>120</v>
      </c>
      <c r="F105" s="40">
        <v>60</v>
      </c>
      <c r="G105" s="23">
        <v>60</v>
      </c>
      <c r="H105" s="23">
        <v>230</v>
      </c>
      <c r="I105" s="23">
        <v>40</v>
      </c>
      <c r="J105" s="23">
        <v>180</v>
      </c>
      <c r="K105" s="23" t="s">
        <v>903</v>
      </c>
      <c r="L105" s="23">
        <v>61</v>
      </c>
      <c r="M105" s="23" t="s">
        <v>903</v>
      </c>
      <c r="N105" s="23" t="s">
        <v>910</v>
      </c>
      <c r="O105" s="23">
        <v>142</v>
      </c>
      <c r="P105" s="23">
        <v>2</v>
      </c>
      <c r="Q105" s="23" t="s">
        <v>910</v>
      </c>
      <c r="R105" s="178">
        <v>880</v>
      </c>
      <c r="S105" s="178">
        <v>720</v>
      </c>
      <c r="T105" s="178">
        <f>SUM(C105:Q105)</f>
        <v>1075</v>
      </c>
      <c r="U105" s="179"/>
    </row>
    <row r="106" spans="1:21" s="2" customFormat="1" ht="11.2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78"/>
      <c r="S106" s="178"/>
      <c r="T106" s="178"/>
      <c r="U106" s="186"/>
    </row>
    <row r="107" spans="1:21" s="32" customFormat="1" ht="11.25">
      <c r="A107" s="57" t="s">
        <v>561</v>
      </c>
      <c r="B107" s="113"/>
      <c r="C107" s="113"/>
      <c r="D107" s="113"/>
      <c r="E107" s="156"/>
      <c r="F107" s="190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80"/>
      <c r="S107" s="180"/>
      <c r="T107" s="178"/>
      <c r="U107" s="185"/>
    </row>
    <row r="108" spans="1:21" s="2" customFormat="1" ht="11.25">
      <c r="A108" s="23" t="s">
        <v>903</v>
      </c>
      <c r="B108" s="23" t="s">
        <v>903</v>
      </c>
      <c r="C108" s="23" t="s">
        <v>903</v>
      </c>
      <c r="D108" s="23">
        <v>210</v>
      </c>
      <c r="E108" s="23">
        <v>285</v>
      </c>
      <c r="F108" s="23" t="s">
        <v>903</v>
      </c>
      <c r="G108" s="23" t="s">
        <v>903</v>
      </c>
      <c r="H108" s="23" t="s">
        <v>903</v>
      </c>
      <c r="I108" s="23" t="s">
        <v>903</v>
      </c>
      <c r="J108" s="23" t="s">
        <v>903</v>
      </c>
      <c r="K108" s="23" t="s">
        <v>903</v>
      </c>
      <c r="L108" s="23" t="s">
        <v>903</v>
      </c>
      <c r="M108" s="23" t="s">
        <v>903</v>
      </c>
      <c r="N108" s="23" t="s">
        <v>910</v>
      </c>
      <c r="O108" s="23" t="s">
        <v>910</v>
      </c>
      <c r="P108" s="23" t="s">
        <v>910</v>
      </c>
      <c r="Q108" s="23" t="s">
        <v>910</v>
      </c>
      <c r="R108" s="178">
        <v>880</v>
      </c>
      <c r="S108" s="178">
        <v>720</v>
      </c>
      <c r="T108" s="178">
        <f>SUM(C108:Q108)</f>
        <v>495</v>
      </c>
      <c r="U108" s="179"/>
    </row>
    <row r="109" spans="1:21" s="2" customFormat="1" ht="11.25">
      <c r="A109" s="158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78"/>
      <c r="S109" s="178"/>
      <c r="T109" s="178"/>
      <c r="U109" s="186"/>
    </row>
    <row r="110" spans="1:21" s="32" customFormat="1" ht="11.25">
      <c r="A110" s="57" t="s">
        <v>779</v>
      </c>
      <c r="B110" s="113"/>
      <c r="C110" s="113"/>
      <c r="D110" s="113"/>
      <c r="E110" s="156"/>
      <c r="F110" s="190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80"/>
      <c r="S110" s="180"/>
      <c r="T110" s="178"/>
      <c r="U110" s="185"/>
    </row>
    <row r="111" spans="1:21" s="2" customFormat="1" ht="11.25">
      <c r="A111" s="23" t="s">
        <v>903</v>
      </c>
      <c r="B111" s="23" t="s">
        <v>903</v>
      </c>
      <c r="C111" s="23" t="s">
        <v>903</v>
      </c>
      <c r="D111" s="23">
        <v>180</v>
      </c>
      <c r="E111" s="23">
        <v>480</v>
      </c>
      <c r="F111" s="23" t="s">
        <v>903</v>
      </c>
      <c r="G111" s="23" t="s">
        <v>903</v>
      </c>
      <c r="H111" s="23">
        <v>60</v>
      </c>
      <c r="I111" s="23" t="s">
        <v>903</v>
      </c>
      <c r="J111" s="23" t="s">
        <v>903</v>
      </c>
      <c r="K111" s="23" t="s">
        <v>903</v>
      </c>
      <c r="L111" s="23" t="s">
        <v>903</v>
      </c>
      <c r="M111" s="23" t="s">
        <v>903</v>
      </c>
      <c r="N111" s="23" t="s">
        <v>910</v>
      </c>
      <c r="O111" s="23" t="s">
        <v>910</v>
      </c>
      <c r="P111" s="23" t="s">
        <v>910</v>
      </c>
      <c r="Q111" s="23" t="s">
        <v>910</v>
      </c>
      <c r="R111" s="178">
        <v>880</v>
      </c>
      <c r="S111" s="178">
        <v>720</v>
      </c>
      <c r="T111" s="178">
        <f>SUM(C111:Q111)</f>
        <v>720</v>
      </c>
      <c r="U111" s="179"/>
    </row>
    <row r="112" spans="1:21" s="2" customFormat="1" ht="11.25">
      <c r="A112" s="158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78"/>
      <c r="S112" s="178"/>
      <c r="T112" s="178"/>
      <c r="U112" s="186"/>
    </row>
    <row r="113" spans="1:21" s="32" customFormat="1" ht="11.25">
      <c r="A113" s="57" t="s">
        <v>788</v>
      </c>
      <c r="B113" s="113"/>
      <c r="C113" s="113"/>
      <c r="D113" s="113"/>
      <c r="E113" s="156"/>
      <c r="F113" s="190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80"/>
      <c r="S113" s="180"/>
      <c r="T113" s="178"/>
      <c r="U113" s="185"/>
    </row>
    <row r="114" spans="1:21" s="2" customFormat="1" ht="11.25">
      <c r="A114" s="23" t="s">
        <v>903</v>
      </c>
      <c r="B114" s="23" t="s">
        <v>903</v>
      </c>
      <c r="C114" s="23" t="s">
        <v>903</v>
      </c>
      <c r="D114" s="23">
        <v>210</v>
      </c>
      <c r="E114" s="23">
        <v>315</v>
      </c>
      <c r="F114" s="23" t="s">
        <v>903</v>
      </c>
      <c r="G114" s="23" t="s">
        <v>903</v>
      </c>
      <c r="H114" s="23" t="s">
        <v>903</v>
      </c>
      <c r="I114" s="23" t="s">
        <v>903</v>
      </c>
      <c r="J114" s="23" t="s">
        <v>903</v>
      </c>
      <c r="K114" s="23" t="s">
        <v>903</v>
      </c>
      <c r="L114" s="23" t="s">
        <v>903</v>
      </c>
      <c r="M114" s="23" t="s">
        <v>903</v>
      </c>
      <c r="N114" s="23" t="s">
        <v>910</v>
      </c>
      <c r="O114" s="23" t="s">
        <v>910</v>
      </c>
      <c r="P114" s="23" t="s">
        <v>910</v>
      </c>
      <c r="Q114" s="23" t="s">
        <v>910</v>
      </c>
      <c r="R114" s="178">
        <v>880</v>
      </c>
      <c r="S114" s="178">
        <v>720</v>
      </c>
      <c r="T114" s="178">
        <f>SUM(C114:Q114)</f>
        <v>525</v>
      </c>
      <c r="U114" s="179"/>
    </row>
    <row r="115" spans="18:20" ht="12.75">
      <c r="R115" s="180"/>
      <c r="S115" s="180"/>
      <c r="T115" s="180"/>
    </row>
    <row r="116" spans="18:20" ht="12.75">
      <c r="R116" s="178"/>
      <c r="S116" s="178"/>
      <c r="T116" s="178"/>
    </row>
    <row r="117" spans="18:20" ht="12.75">
      <c r="R117" s="178"/>
      <c r="S117" s="178"/>
      <c r="T117" s="178"/>
    </row>
    <row r="118" spans="18:20" ht="12.75">
      <c r="R118" s="180"/>
      <c r="S118" s="180"/>
      <c r="T118" s="180"/>
    </row>
    <row r="119" spans="18:20" ht="12.75">
      <c r="R119" s="178"/>
      <c r="S119" s="178"/>
      <c r="T119" s="178"/>
    </row>
    <row r="120" spans="18:20" ht="12.75">
      <c r="R120" s="178"/>
      <c r="S120" s="178"/>
      <c r="T120" s="178"/>
    </row>
    <row r="121" spans="18:20" ht="12.75">
      <c r="R121" s="180"/>
      <c r="S121" s="180"/>
      <c r="T121" s="180"/>
    </row>
    <row r="122" spans="18:20" ht="12.75">
      <c r="R122" s="178"/>
      <c r="S122" s="178"/>
      <c r="T122" s="178"/>
    </row>
    <row r="123" spans="18:20" ht="12.75">
      <c r="R123" s="178"/>
      <c r="S123" s="178"/>
      <c r="T123" s="178"/>
    </row>
    <row r="124" spans="18:20" ht="12.75">
      <c r="R124" s="178"/>
      <c r="S124" s="178"/>
      <c r="T124" s="178"/>
    </row>
    <row r="125" spans="18:20" ht="12.75">
      <c r="R125" s="178"/>
      <c r="S125" s="178"/>
      <c r="T125" s="178"/>
    </row>
    <row r="126" spans="18:20" ht="12.75">
      <c r="R126" s="178"/>
      <c r="S126" s="178"/>
      <c r="T126" s="178"/>
    </row>
    <row r="127" spans="18:20" ht="12.75">
      <c r="R127" s="178"/>
      <c r="S127" s="178"/>
      <c r="T127" s="178"/>
    </row>
    <row r="128" spans="18:20" ht="12.75">
      <c r="R128" s="178"/>
      <c r="S128" s="178"/>
      <c r="T128" s="178"/>
    </row>
    <row r="129" spans="18:20" ht="12.75">
      <c r="R129" s="178"/>
      <c r="S129" s="178"/>
      <c r="T129" s="178"/>
    </row>
    <row r="130" spans="18:20" ht="12.75">
      <c r="R130" s="178"/>
      <c r="S130" s="178"/>
      <c r="T130" s="178"/>
    </row>
    <row r="131" spans="18:20" ht="12.75">
      <c r="R131" s="178"/>
      <c r="S131" s="178"/>
      <c r="T131" s="178"/>
    </row>
  </sheetData>
  <sheetProtection/>
  <mergeCells count="7">
    <mergeCell ref="A4:Q5"/>
    <mergeCell ref="A1:Q1"/>
    <mergeCell ref="N3:O3"/>
    <mergeCell ref="P3:Q3"/>
    <mergeCell ref="G3:M3"/>
    <mergeCell ref="A2:Q2"/>
    <mergeCell ref="A3:F3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rowBreaks count="1" manualBreakCount="1">
    <brk id="38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</row>
    <row r="2" spans="1:17" ht="13.5" thickBo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3.5" thickBot="1">
      <c r="A3" s="392" t="s">
        <v>823</v>
      </c>
      <c r="B3" s="393"/>
      <c r="C3" s="393"/>
      <c r="D3" s="393"/>
      <c r="E3" s="394"/>
      <c r="F3" s="484"/>
      <c r="G3" s="387"/>
      <c r="H3" s="387"/>
      <c r="I3" s="387"/>
      <c r="J3" s="387"/>
      <c r="K3" s="387"/>
      <c r="L3" s="387"/>
      <c r="M3" s="387"/>
      <c r="N3" s="485"/>
      <c r="O3" s="388" t="s">
        <v>684</v>
      </c>
      <c r="P3" s="389"/>
      <c r="Q3" s="55" t="s">
        <v>900</v>
      </c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7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9" s="37" customFormat="1" ht="13.5" customHeight="1">
      <c r="A6" s="401" t="s">
        <v>19</v>
      </c>
      <c r="B6" s="482"/>
      <c r="C6" s="482"/>
      <c r="D6" s="482"/>
      <c r="E6" s="483"/>
      <c r="F6" s="407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36"/>
      <c r="S6" s="36"/>
    </row>
    <row r="7" spans="1:17" s="2" customFormat="1" ht="13.5" customHeight="1">
      <c r="A7" s="448" t="s">
        <v>753</v>
      </c>
      <c r="B7" s="449"/>
      <c r="C7" s="411" t="s">
        <v>911</v>
      </c>
      <c r="D7" s="411"/>
      <c r="E7" s="411"/>
      <c r="F7" s="411"/>
      <c r="G7" s="411"/>
      <c r="H7" s="411"/>
      <c r="I7" s="411"/>
      <c r="J7" s="411"/>
      <c r="K7" s="476"/>
      <c r="L7" s="105" t="s">
        <v>678</v>
      </c>
      <c r="M7" s="477">
        <v>41498</v>
      </c>
      <c r="N7" s="478"/>
      <c r="O7" s="105" t="s">
        <v>679</v>
      </c>
      <c r="P7" s="479">
        <v>41621</v>
      </c>
      <c r="Q7" s="480"/>
    </row>
    <row r="8" spans="1:17" s="2" customFormat="1" ht="13.5" customHeight="1">
      <c r="A8" s="448" t="s">
        <v>824</v>
      </c>
      <c r="B8" s="449"/>
      <c r="C8" s="411" t="s">
        <v>912</v>
      </c>
      <c r="D8" s="411"/>
      <c r="E8" s="411"/>
      <c r="F8" s="411"/>
      <c r="G8" s="411"/>
      <c r="H8" s="411"/>
      <c r="I8" s="411"/>
      <c r="J8" s="411"/>
      <c r="K8" s="476"/>
      <c r="L8" s="113" t="s">
        <v>634</v>
      </c>
      <c r="M8" s="411" t="s">
        <v>915</v>
      </c>
      <c r="N8" s="411"/>
      <c r="O8" s="411"/>
      <c r="P8" s="411"/>
      <c r="Q8" s="476"/>
    </row>
    <row r="9" spans="1:17" ht="12.75">
      <c r="A9" s="415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</row>
    <row r="10" spans="1:17" s="2" customFormat="1" ht="13.5" customHeight="1">
      <c r="A10" s="448" t="s">
        <v>753</v>
      </c>
      <c r="B10" s="449"/>
      <c r="C10" s="411" t="s">
        <v>911</v>
      </c>
      <c r="D10" s="411"/>
      <c r="E10" s="411"/>
      <c r="F10" s="411"/>
      <c r="G10" s="411"/>
      <c r="H10" s="411"/>
      <c r="I10" s="411"/>
      <c r="J10" s="411"/>
      <c r="K10" s="476"/>
      <c r="L10" s="105" t="s">
        <v>678</v>
      </c>
      <c r="M10" s="477">
        <v>41498</v>
      </c>
      <c r="N10" s="478"/>
      <c r="O10" s="105" t="s">
        <v>679</v>
      </c>
      <c r="P10" s="479">
        <v>41621</v>
      </c>
      <c r="Q10" s="480"/>
    </row>
    <row r="11" spans="1:17" s="2" customFormat="1" ht="13.5" customHeight="1">
      <c r="A11" s="448" t="s">
        <v>824</v>
      </c>
      <c r="B11" s="449"/>
      <c r="C11" s="411" t="s">
        <v>913</v>
      </c>
      <c r="D11" s="411"/>
      <c r="E11" s="411"/>
      <c r="F11" s="411"/>
      <c r="G11" s="411"/>
      <c r="H11" s="411"/>
      <c r="I11" s="411"/>
      <c r="J11" s="411"/>
      <c r="K11" s="476"/>
      <c r="L11" s="113" t="s">
        <v>634</v>
      </c>
      <c r="M11" s="411" t="s">
        <v>915</v>
      </c>
      <c r="N11" s="411"/>
      <c r="O11" s="411"/>
      <c r="P11" s="411"/>
      <c r="Q11" s="476"/>
    </row>
    <row r="12" spans="1:17" ht="12.75">
      <c r="A12" s="415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</row>
    <row r="13" spans="1:17" s="2" customFormat="1" ht="13.5" customHeight="1">
      <c r="A13" s="448" t="s">
        <v>753</v>
      </c>
      <c r="B13" s="449"/>
      <c r="C13" s="411" t="s">
        <v>911</v>
      </c>
      <c r="D13" s="411"/>
      <c r="E13" s="411"/>
      <c r="F13" s="411"/>
      <c r="G13" s="411"/>
      <c r="H13" s="411"/>
      <c r="I13" s="411"/>
      <c r="J13" s="411"/>
      <c r="K13" s="476"/>
      <c r="L13" s="105" t="s">
        <v>678</v>
      </c>
      <c r="M13" s="477">
        <v>41498</v>
      </c>
      <c r="N13" s="478"/>
      <c r="O13" s="105" t="s">
        <v>679</v>
      </c>
      <c r="P13" s="479">
        <v>41621</v>
      </c>
      <c r="Q13" s="480"/>
    </row>
    <row r="14" spans="1:17" s="2" customFormat="1" ht="13.5" customHeight="1">
      <c r="A14" s="448" t="s">
        <v>824</v>
      </c>
      <c r="B14" s="449"/>
      <c r="C14" s="411" t="s">
        <v>914</v>
      </c>
      <c r="D14" s="411"/>
      <c r="E14" s="411"/>
      <c r="F14" s="411"/>
      <c r="G14" s="411"/>
      <c r="H14" s="411"/>
      <c r="I14" s="411"/>
      <c r="J14" s="411"/>
      <c r="K14" s="476"/>
      <c r="L14" s="113" t="s">
        <v>634</v>
      </c>
      <c r="M14" s="411" t="s">
        <v>916</v>
      </c>
      <c r="N14" s="411"/>
      <c r="O14" s="411"/>
      <c r="P14" s="411"/>
      <c r="Q14" s="476"/>
    </row>
    <row r="15" spans="1:17" ht="12.75">
      <c r="A15" s="415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</row>
    <row r="16" spans="1:19" s="37" customFormat="1" ht="13.5" customHeight="1">
      <c r="A16" s="401" t="s">
        <v>763</v>
      </c>
      <c r="B16" s="402"/>
      <c r="C16" s="402"/>
      <c r="D16" s="402"/>
      <c r="E16" s="403"/>
      <c r="F16" s="407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36"/>
      <c r="S16" s="36"/>
    </row>
    <row r="17" spans="1:17" s="2" customFormat="1" ht="13.5" customHeight="1">
      <c r="A17" s="448" t="s">
        <v>753</v>
      </c>
      <c r="B17" s="449"/>
      <c r="C17" s="411" t="s">
        <v>1084</v>
      </c>
      <c r="D17" s="411"/>
      <c r="E17" s="411"/>
      <c r="F17" s="411"/>
      <c r="G17" s="411"/>
      <c r="H17" s="411"/>
      <c r="I17" s="411"/>
      <c r="J17" s="411"/>
      <c r="K17" s="476"/>
      <c r="L17" s="105" t="s">
        <v>678</v>
      </c>
      <c r="M17" s="477">
        <v>41421</v>
      </c>
      <c r="N17" s="478"/>
      <c r="O17" s="105" t="s">
        <v>679</v>
      </c>
      <c r="P17" s="479">
        <v>41547</v>
      </c>
      <c r="Q17" s="480"/>
    </row>
    <row r="18" spans="1:17" s="2" customFormat="1" ht="13.5" customHeight="1">
      <c r="A18" s="448" t="s">
        <v>824</v>
      </c>
      <c r="B18" s="449"/>
      <c r="C18" s="411" t="s">
        <v>1085</v>
      </c>
      <c r="D18" s="411"/>
      <c r="E18" s="411"/>
      <c r="F18" s="411"/>
      <c r="G18" s="411"/>
      <c r="H18" s="411"/>
      <c r="I18" s="411"/>
      <c r="J18" s="411"/>
      <c r="K18" s="476"/>
      <c r="L18" s="113" t="s">
        <v>634</v>
      </c>
      <c r="M18" s="411" t="s">
        <v>916</v>
      </c>
      <c r="N18" s="411"/>
      <c r="O18" s="411"/>
      <c r="P18" s="411"/>
      <c r="Q18" s="476"/>
    </row>
    <row r="19" spans="1:17" ht="12.75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</row>
    <row r="20" spans="1:19" s="37" customFormat="1" ht="13.5" customHeight="1">
      <c r="A20" s="401" t="s">
        <v>1086</v>
      </c>
      <c r="B20" s="402"/>
      <c r="C20" s="402"/>
      <c r="D20" s="402"/>
      <c r="E20" s="403"/>
      <c r="F20" s="407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36"/>
      <c r="S20" s="36"/>
    </row>
    <row r="21" spans="1:17" s="2" customFormat="1" ht="13.5" customHeight="1">
      <c r="A21" s="448" t="s">
        <v>753</v>
      </c>
      <c r="B21" s="449"/>
      <c r="C21" s="411" t="s">
        <v>1096</v>
      </c>
      <c r="D21" s="411"/>
      <c r="E21" s="411"/>
      <c r="F21" s="411"/>
      <c r="G21" s="411"/>
      <c r="H21" s="411"/>
      <c r="I21" s="411"/>
      <c r="J21" s="411"/>
      <c r="K21" s="476"/>
      <c r="L21" s="105" t="s">
        <v>678</v>
      </c>
      <c r="M21" s="477">
        <v>41281</v>
      </c>
      <c r="N21" s="478"/>
      <c r="O21" s="105" t="s">
        <v>679</v>
      </c>
      <c r="P21" s="479" t="s">
        <v>903</v>
      </c>
      <c r="Q21" s="480"/>
    </row>
    <row r="22" spans="1:17" s="2" customFormat="1" ht="13.5" customHeight="1">
      <c r="A22" s="448" t="s">
        <v>824</v>
      </c>
      <c r="B22" s="449"/>
      <c r="C22" s="411" t="s">
        <v>1097</v>
      </c>
      <c r="D22" s="411"/>
      <c r="E22" s="411"/>
      <c r="F22" s="411"/>
      <c r="G22" s="411"/>
      <c r="H22" s="411"/>
      <c r="I22" s="411"/>
      <c r="J22" s="411"/>
      <c r="K22" s="476"/>
      <c r="L22" s="113" t="s">
        <v>634</v>
      </c>
      <c r="M22" s="411" t="s">
        <v>915</v>
      </c>
      <c r="N22" s="411"/>
      <c r="O22" s="411"/>
      <c r="P22" s="411"/>
      <c r="Q22" s="476"/>
    </row>
    <row r="23" spans="1:17" ht="12.75">
      <c r="A23" s="415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</row>
    <row r="24" spans="1:19" s="37" customFormat="1" ht="13.5" customHeight="1">
      <c r="A24" s="401" t="s">
        <v>10</v>
      </c>
      <c r="B24" s="402"/>
      <c r="C24" s="402"/>
      <c r="D24" s="402"/>
      <c r="E24" s="403"/>
      <c r="F24" s="407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36"/>
      <c r="S24" s="36"/>
    </row>
    <row r="25" spans="1:17" s="2" customFormat="1" ht="13.5" customHeight="1">
      <c r="A25" s="448" t="s">
        <v>753</v>
      </c>
      <c r="B25" s="449"/>
      <c r="C25" s="411" t="s">
        <v>131</v>
      </c>
      <c r="D25" s="411"/>
      <c r="E25" s="411"/>
      <c r="F25" s="411"/>
      <c r="G25" s="411"/>
      <c r="H25" s="411"/>
      <c r="I25" s="411"/>
      <c r="J25" s="411"/>
      <c r="K25" s="476"/>
      <c r="L25" s="105" t="s">
        <v>678</v>
      </c>
      <c r="M25" s="477" t="s">
        <v>903</v>
      </c>
      <c r="N25" s="478"/>
      <c r="O25" s="105" t="s">
        <v>679</v>
      </c>
      <c r="P25" s="479" t="s">
        <v>903</v>
      </c>
      <c r="Q25" s="480"/>
    </row>
    <row r="26" spans="1:17" s="2" customFormat="1" ht="13.5" customHeight="1">
      <c r="A26" s="448" t="s">
        <v>824</v>
      </c>
      <c r="B26" s="449"/>
      <c r="C26" s="411" t="s">
        <v>132</v>
      </c>
      <c r="D26" s="411"/>
      <c r="E26" s="411"/>
      <c r="F26" s="411"/>
      <c r="G26" s="411"/>
      <c r="H26" s="411"/>
      <c r="I26" s="411"/>
      <c r="J26" s="411"/>
      <c r="K26" s="476"/>
      <c r="L26" s="113" t="s">
        <v>634</v>
      </c>
      <c r="M26" s="411" t="s">
        <v>915</v>
      </c>
      <c r="N26" s="411"/>
      <c r="O26" s="411"/>
      <c r="P26" s="411"/>
      <c r="Q26" s="476"/>
    </row>
    <row r="27" spans="1:17" ht="12.75">
      <c r="A27" s="415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</row>
    <row r="28" spans="1:19" s="37" customFormat="1" ht="13.5" customHeight="1">
      <c r="A28" s="401" t="s">
        <v>177</v>
      </c>
      <c r="B28" s="402"/>
      <c r="C28" s="402"/>
      <c r="D28" s="402"/>
      <c r="E28" s="403"/>
      <c r="F28" s="407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36"/>
      <c r="S28" s="36"/>
    </row>
    <row r="29" spans="1:17" s="2" customFormat="1" ht="13.5" customHeight="1">
      <c r="A29" s="448" t="s">
        <v>753</v>
      </c>
      <c r="B29" s="449"/>
      <c r="C29" s="411" t="s">
        <v>989</v>
      </c>
      <c r="D29" s="411"/>
      <c r="E29" s="411"/>
      <c r="F29" s="411"/>
      <c r="G29" s="411"/>
      <c r="H29" s="411"/>
      <c r="I29" s="411"/>
      <c r="J29" s="411"/>
      <c r="K29" s="476"/>
      <c r="L29" s="105" t="s">
        <v>678</v>
      </c>
      <c r="M29" s="477">
        <v>41508</v>
      </c>
      <c r="N29" s="478"/>
      <c r="O29" s="105" t="s">
        <v>679</v>
      </c>
      <c r="P29" s="479" t="s">
        <v>903</v>
      </c>
      <c r="Q29" s="480"/>
    </row>
    <row r="30" spans="1:17" s="2" customFormat="1" ht="13.5" customHeight="1">
      <c r="A30" s="448" t="s">
        <v>824</v>
      </c>
      <c r="B30" s="449"/>
      <c r="C30" s="411" t="s">
        <v>132</v>
      </c>
      <c r="D30" s="411"/>
      <c r="E30" s="411"/>
      <c r="F30" s="411"/>
      <c r="G30" s="411"/>
      <c r="H30" s="411"/>
      <c r="I30" s="411"/>
      <c r="J30" s="411"/>
      <c r="K30" s="476"/>
      <c r="L30" s="113" t="s">
        <v>634</v>
      </c>
      <c r="M30" s="411" t="s">
        <v>915</v>
      </c>
      <c r="N30" s="411"/>
      <c r="O30" s="411"/>
      <c r="P30" s="411"/>
      <c r="Q30" s="476"/>
    </row>
    <row r="31" spans="1:17" ht="12.75">
      <c r="A31" s="415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</row>
    <row r="32" spans="1:19" s="37" customFormat="1" ht="13.5" customHeight="1">
      <c r="A32" s="401" t="s">
        <v>204</v>
      </c>
      <c r="B32" s="402"/>
      <c r="C32" s="402"/>
      <c r="D32" s="402"/>
      <c r="E32" s="403"/>
      <c r="F32" s="407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36"/>
      <c r="S32" s="36"/>
    </row>
    <row r="33" spans="1:17" s="2" customFormat="1" ht="13.5" customHeight="1">
      <c r="A33" s="448" t="s">
        <v>753</v>
      </c>
      <c r="B33" s="449"/>
      <c r="C33" s="411" t="s">
        <v>911</v>
      </c>
      <c r="D33" s="411"/>
      <c r="E33" s="411"/>
      <c r="F33" s="411"/>
      <c r="G33" s="411"/>
      <c r="H33" s="411"/>
      <c r="I33" s="411"/>
      <c r="J33" s="411"/>
      <c r="K33" s="476"/>
      <c r="L33" s="105" t="s">
        <v>678</v>
      </c>
      <c r="M33" s="477">
        <v>41344</v>
      </c>
      <c r="N33" s="478"/>
      <c r="O33" s="105" t="s">
        <v>679</v>
      </c>
      <c r="P33" s="479">
        <v>41471</v>
      </c>
      <c r="Q33" s="480"/>
    </row>
    <row r="34" spans="1:17" s="2" customFormat="1" ht="13.5" customHeight="1">
      <c r="A34" s="448" t="s">
        <v>824</v>
      </c>
      <c r="B34" s="449"/>
      <c r="C34" s="411" t="s">
        <v>211</v>
      </c>
      <c r="D34" s="411"/>
      <c r="E34" s="411"/>
      <c r="F34" s="411"/>
      <c r="G34" s="411"/>
      <c r="H34" s="411"/>
      <c r="I34" s="411"/>
      <c r="J34" s="411"/>
      <c r="K34" s="476"/>
      <c r="L34" s="113" t="s">
        <v>634</v>
      </c>
      <c r="M34" s="411" t="s">
        <v>212</v>
      </c>
      <c r="N34" s="411"/>
      <c r="O34" s="411"/>
      <c r="P34" s="411"/>
      <c r="Q34" s="476"/>
    </row>
  </sheetData>
  <sheetProtection password="CEFE" sheet="1"/>
  <mergeCells count="81">
    <mergeCell ref="A22:B22"/>
    <mergeCell ref="C22:K22"/>
    <mergeCell ref="M22:Q22"/>
    <mergeCell ref="A19:Q19"/>
    <mergeCell ref="A20:E20"/>
    <mergeCell ref="F20:Q20"/>
    <mergeCell ref="A21:B21"/>
    <mergeCell ref="C21:K21"/>
    <mergeCell ref="M21:N21"/>
    <mergeCell ref="P21:Q21"/>
    <mergeCell ref="P17:Q17"/>
    <mergeCell ref="A18:B18"/>
    <mergeCell ref="C18:K18"/>
    <mergeCell ref="M18:Q18"/>
    <mergeCell ref="A10:B10"/>
    <mergeCell ref="A11:B11"/>
    <mergeCell ref="C17:K17"/>
    <mergeCell ref="M17:N17"/>
    <mergeCell ref="A12:Q12"/>
    <mergeCell ref="M11:Q11"/>
    <mergeCell ref="A15:Q15"/>
    <mergeCell ref="A14:B14"/>
    <mergeCell ref="C14:K14"/>
    <mergeCell ref="M14:Q14"/>
    <mergeCell ref="A16:E16"/>
    <mergeCell ref="F16:Q16"/>
    <mergeCell ref="A1:Q1"/>
    <mergeCell ref="A9:Q9"/>
    <mergeCell ref="A6:E6"/>
    <mergeCell ref="O3:P3"/>
    <mergeCell ref="A2:Q2"/>
    <mergeCell ref="C7:K7"/>
    <mergeCell ref="F3:N3"/>
    <mergeCell ref="A7:B7"/>
    <mergeCell ref="A4:Q5"/>
    <mergeCell ref="M8:Q8"/>
    <mergeCell ref="A3:E3"/>
    <mergeCell ref="F6:Q6"/>
    <mergeCell ref="P7:Q7"/>
    <mergeCell ref="M7:N7"/>
    <mergeCell ref="A8:B8"/>
    <mergeCell ref="C8:K8"/>
    <mergeCell ref="A23:Q23"/>
    <mergeCell ref="C11:K11"/>
    <mergeCell ref="C10:K10"/>
    <mergeCell ref="M10:N10"/>
    <mergeCell ref="P10:Q10"/>
    <mergeCell ref="A13:B13"/>
    <mergeCell ref="C13:K13"/>
    <mergeCell ref="M13:N13"/>
    <mergeCell ref="P13:Q13"/>
    <mergeCell ref="A17:B17"/>
    <mergeCell ref="A27:Q27"/>
    <mergeCell ref="A26:B26"/>
    <mergeCell ref="C26:K26"/>
    <mergeCell ref="M26:Q26"/>
    <mergeCell ref="A24:E24"/>
    <mergeCell ref="F24:Q24"/>
    <mergeCell ref="A25:B25"/>
    <mergeCell ref="C25:K25"/>
    <mergeCell ref="M25:N25"/>
    <mergeCell ref="P25:Q25"/>
    <mergeCell ref="A31:Q31"/>
    <mergeCell ref="A30:B30"/>
    <mergeCell ref="C30:K30"/>
    <mergeCell ref="M30:Q30"/>
    <mergeCell ref="A28:E28"/>
    <mergeCell ref="F28:Q28"/>
    <mergeCell ref="A29:B29"/>
    <mergeCell ref="C29:K29"/>
    <mergeCell ref="M29:N29"/>
    <mergeCell ref="P29:Q29"/>
    <mergeCell ref="A34:B34"/>
    <mergeCell ref="C34:K34"/>
    <mergeCell ref="M34:Q34"/>
    <mergeCell ref="A32:E32"/>
    <mergeCell ref="F32:Q32"/>
    <mergeCell ref="A33:B33"/>
    <mergeCell ref="C33:K33"/>
    <mergeCell ref="M33:N33"/>
    <mergeCell ref="P33:Q3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E3" sqref="E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</row>
    <row r="2" spans="1:17" ht="13.5" thickBo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3.5" thickBot="1">
      <c r="A3" s="392" t="s">
        <v>757</v>
      </c>
      <c r="B3" s="393"/>
      <c r="C3" s="393"/>
      <c r="D3" s="394"/>
      <c r="E3" s="484"/>
      <c r="F3" s="387"/>
      <c r="G3" s="387"/>
      <c r="H3" s="387"/>
      <c r="I3" s="387"/>
      <c r="J3" s="387"/>
      <c r="K3" s="387"/>
      <c r="L3" s="387"/>
      <c r="M3" s="387"/>
      <c r="N3" s="485"/>
      <c r="O3" s="388" t="s">
        <v>684</v>
      </c>
      <c r="P3" s="389"/>
      <c r="Q3" s="55" t="s">
        <v>900</v>
      </c>
    </row>
    <row r="4" spans="1:17" s="1" customFormat="1" ht="12.75">
      <c r="A4" s="387" t="s">
        <v>890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7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</sheetData>
  <sheetProtection password="CEFE" sheet="1"/>
  <mergeCells count="6">
    <mergeCell ref="A4:Q5"/>
    <mergeCell ref="O3:P3"/>
    <mergeCell ref="A1:Q1"/>
    <mergeCell ref="A2:Q2"/>
    <mergeCell ref="E3:N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</row>
    <row r="2" spans="1:17" ht="13.5" thickBo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3.5" thickBot="1">
      <c r="A3" s="392" t="s">
        <v>758</v>
      </c>
      <c r="B3" s="393"/>
      <c r="C3" s="393"/>
      <c r="D3" s="393"/>
      <c r="E3" s="394"/>
      <c r="F3" s="484"/>
      <c r="G3" s="387"/>
      <c r="H3" s="387"/>
      <c r="I3" s="387"/>
      <c r="J3" s="387"/>
      <c r="K3" s="387"/>
      <c r="L3" s="387"/>
      <c r="M3" s="387"/>
      <c r="N3" s="485"/>
      <c r="O3" s="388" t="s">
        <v>684</v>
      </c>
      <c r="P3" s="389"/>
      <c r="Q3" s="55" t="s">
        <v>900</v>
      </c>
    </row>
    <row r="4" spans="1:17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7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9" s="37" customFormat="1" ht="13.5" customHeight="1">
      <c r="A6" s="401" t="s">
        <v>761</v>
      </c>
      <c r="B6" s="402"/>
      <c r="C6" s="402"/>
      <c r="D6" s="402"/>
      <c r="E6" s="402"/>
      <c r="F6" s="402"/>
      <c r="G6" s="403"/>
      <c r="H6" s="56" t="s">
        <v>623</v>
      </c>
      <c r="I6" s="479">
        <v>40410</v>
      </c>
      <c r="J6" s="480"/>
      <c r="K6" s="56" t="s">
        <v>754</v>
      </c>
      <c r="L6" s="479">
        <v>41871</v>
      </c>
      <c r="M6" s="480"/>
      <c r="N6" s="57" t="s">
        <v>755</v>
      </c>
      <c r="O6" s="411" t="s">
        <v>479</v>
      </c>
      <c r="P6" s="411"/>
      <c r="Q6" s="476"/>
      <c r="R6" s="36"/>
      <c r="S6" s="36"/>
    </row>
    <row r="7" spans="1:17" s="2" customFormat="1" ht="13.5" customHeight="1">
      <c r="A7" s="448" t="s">
        <v>753</v>
      </c>
      <c r="B7" s="449"/>
      <c r="C7" s="438" t="s">
        <v>1096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</row>
    <row r="8" spans="1:17" s="2" customFormat="1" ht="13.5" customHeight="1">
      <c r="A8" s="448" t="s">
        <v>756</v>
      </c>
      <c r="B8" s="486"/>
      <c r="C8" s="487" t="s">
        <v>478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76"/>
    </row>
    <row r="9" spans="1:17" ht="12.75">
      <c r="A9" s="415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</row>
    <row r="10" spans="1:17" ht="12.75">
      <c r="A10" s="415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</row>
    <row r="11" spans="1:19" s="37" customFormat="1" ht="13.5" customHeight="1">
      <c r="A11" s="401" t="s">
        <v>448</v>
      </c>
      <c r="B11" s="402"/>
      <c r="C11" s="402"/>
      <c r="D11" s="402"/>
      <c r="E11" s="402"/>
      <c r="F11" s="402"/>
      <c r="G11" s="403"/>
      <c r="H11" s="56" t="s">
        <v>623</v>
      </c>
      <c r="I11" s="479">
        <v>40754</v>
      </c>
      <c r="J11" s="480"/>
      <c r="K11" s="56" t="s">
        <v>754</v>
      </c>
      <c r="L11" s="479">
        <v>41849</v>
      </c>
      <c r="M11" s="480"/>
      <c r="N11" s="57" t="s">
        <v>755</v>
      </c>
      <c r="O11" s="411" t="s">
        <v>581</v>
      </c>
      <c r="P11" s="411"/>
      <c r="Q11" s="476"/>
      <c r="R11" s="36"/>
      <c r="S11" s="36"/>
    </row>
    <row r="12" spans="1:17" s="2" customFormat="1" ht="13.5" customHeight="1">
      <c r="A12" s="448" t="s">
        <v>753</v>
      </c>
      <c r="B12" s="449"/>
      <c r="C12" s="438" t="s">
        <v>580</v>
      </c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</row>
    <row r="13" spans="1:17" s="2" customFormat="1" ht="13.5" customHeight="1">
      <c r="A13" s="448" t="s">
        <v>756</v>
      </c>
      <c r="B13" s="486"/>
      <c r="C13" s="487" t="s">
        <v>478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76"/>
    </row>
    <row r="14" spans="1:17" ht="12.75">
      <c r="A14" s="415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</row>
    <row r="15" spans="1:19" s="37" customFormat="1" ht="13.5" customHeight="1">
      <c r="A15" s="401" t="s">
        <v>532</v>
      </c>
      <c r="B15" s="402"/>
      <c r="C15" s="402"/>
      <c r="D15" s="402"/>
      <c r="E15" s="402"/>
      <c r="F15" s="402"/>
      <c r="G15" s="403"/>
      <c r="H15" s="56" t="s">
        <v>623</v>
      </c>
      <c r="I15" s="479">
        <v>40238</v>
      </c>
      <c r="J15" s="480"/>
      <c r="K15" s="56" t="s">
        <v>754</v>
      </c>
      <c r="L15" s="479">
        <v>41698</v>
      </c>
      <c r="M15" s="480"/>
      <c r="N15" s="57" t="s">
        <v>755</v>
      </c>
      <c r="O15" s="411" t="s">
        <v>534</v>
      </c>
      <c r="P15" s="411"/>
      <c r="Q15" s="476"/>
      <c r="R15" s="36"/>
      <c r="S15" s="36"/>
    </row>
    <row r="16" spans="1:17" s="2" customFormat="1" ht="13.5" customHeight="1">
      <c r="A16" s="448" t="s">
        <v>753</v>
      </c>
      <c r="B16" s="449"/>
      <c r="C16" s="438" t="s">
        <v>1096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</row>
    <row r="17" spans="1:17" s="2" customFormat="1" ht="13.5" customHeight="1">
      <c r="A17" s="448" t="s">
        <v>756</v>
      </c>
      <c r="B17" s="486"/>
      <c r="C17" s="487" t="s">
        <v>533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76"/>
    </row>
    <row r="18" spans="1:17" ht="12.75">
      <c r="A18" s="415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</row>
    <row r="19" spans="1:19" s="37" customFormat="1" ht="13.5" customHeight="1">
      <c r="A19" s="401" t="s">
        <v>13</v>
      </c>
      <c r="B19" s="402"/>
      <c r="C19" s="402"/>
      <c r="D19" s="402"/>
      <c r="E19" s="402"/>
      <c r="F19" s="402"/>
      <c r="G19" s="403"/>
      <c r="H19" s="56" t="s">
        <v>623</v>
      </c>
      <c r="I19" s="479">
        <v>40588</v>
      </c>
      <c r="J19" s="480"/>
      <c r="K19" s="56" t="s">
        <v>754</v>
      </c>
      <c r="L19" s="479">
        <v>41683</v>
      </c>
      <c r="M19" s="480"/>
      <c r="N19" s="57" t="s">
        <v>755</v>
      </c>
      <c r="O19" s="411" t="s">
        <v>479</v>
      </c>
      <c r="P19" s="411"/>
      <c r="Q19" s="476"/>
      <c r="R19" s="36"/>
      <c r="S19" s="36"/>
    </row>
    <row r="20" spans="1:17" s="2" customFormat="1" ht="13.5" customHeight="1">
      <c r="A20" s="448" t="s">
        <v>753</v>
      </c>
      <c r="B20" s="449"/>
      <c r="C20" s="438" t="s">
        <v>1096</v>
      </c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</row>
    <row r="21" spans="1:17" s="2" customFormat="1" ht="13.5" customHeight="1">
      <c r="A21" s="448" t="s">
        <v>756</v>
      </c>
      <c r="B21" s="486"/>
      <c r="C21" s="487" t="s">
        <v>478</v>
      </c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76"/>
    </row>
    <row r="22" spans="1:17" ht="12.75">
      <c r="A22" s="415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</row>
    <row r="23" spans="1:17" s="58" customFormat="1" ht="12.75">
      <c r="A23" s="415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</row>
    <row r="24" s="58" customFormat="1" ht="12.75"/>
    <row r="25" s="58" customFormat="1" ht="12.75"/>
    <row r="26" s="58" customFormat="1" ht="12.75"/>
    <row r="27" s="58" customFormat="1" ht="12.75"/>
    <row r="28" s="58" customFormat="1" ht="12.75"/>
  </sheetData>
  <sheetProtection password="CEFE" sheet="1"/>
  <mergeCells count="44">
    <mergeCell ref="A23:Q23"/>
    <mergeCell ref="A1:Q1"/>
    <mergeCell ref="O3:P3"/>
    <mergeCell ref="A2:Q2"/>
    <mergeCell ref="A3:E3"/>
    <mergeCell ref="A4:Q5"/>
    <mergeCell ref="F3:N3"/>
    <mergeCell ref="I6:J6"/>
    <mergeCell ref="A15:G15"/>
    <mergeCell ref="A14:Q14"/>
    <mergeCell ref="I15:J15"/>
    <mergeCell ref="L15:M15"/>
    <mergeCell ref="O15:Q15"/>
    <mergeCell ref="A9:Q9"/>
    <mergeCell ref="A11:G11"/>
    <mergeCell ref="O11:Q11"/>
    <mergeCell ref="A10:Q10"/>
    <mergeCell ref="A13:B13"/>
    <mergeCell ref="C13:Q13"/>
    <mergeCell ref="L6:M6"/>
    <mergeCell ref="A6:G6"/>
    <mergeCell ref="O6:Q6"/>
    <mergeCell ref="A7:B7"/>
    <mergeCell ref="C7:Q7"/>
    <mergeCell ref="A8:B8"/>
    <mergeCell ref="C8:Q8"/>
    <mergeCell ref="A17:B17"/>
    <mergeCell ref="C17:Q17"/>
    <mergeCell ref="A16:B16"/>
    <mergeCell ref="C16:Q16"/>
    <mergeCell ref="I11:J11"/>
    <mergeCell ref="L11:M11"/>
    <mergeCell ref="A12:B12"/>
    <mergeCell ref="C12:Q12"/>
    <mergeCell ref="A22:Q22"/>
    <mergeCell ref="A20:B20"/>
    <mergeCell ref="C20:Q20"/>
    <mergeCell ref="A21:B21"/>
    <mergeCell ref="C21:Q21"/>
    <mergeCell ref="A18:Q18"/>
    <mergeCell ref="I19:J19"/>
    <mergeCell ref="L19:M19"/>
    <mergeCell ref="O19:Q19"/>
    <mergeCell ref="A19:G1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38"/>
  <sheetViews>
    <sheetView zoomScalePageLayoutView="0" workbookViewId="0" topLeftCell="A1">
      <selection activeCell="E3" sqref="E3:Q3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9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88" t="s">
        <v>743</v>
      </c>
      <c r="B3" s="389"/>
      <c r="C3" s="389"/>
      <c r="D3" s="390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4" t="s">
        <v>684</v>
      </c>
      <c r="S3" s="55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1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s="7" customFormat="1" ht="13.5" thickBot="1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</row>
    <row r="7" spans="1:20" s="13" customFormat="1" ht="13.5" thickBot="1">
      <c r="A7" s="27" t="s">
        <v>662</v>
      </c>
      <c r="B7" s="275" t="s">
        <v>689</v>
      </c>
      <c r="C7" s="250"/>
      <c r="D7" s="250"/>
      <c r="E7" s="276"/>
      <c r="F7" s="11" t="s">
        <v>690</v>
      </c>
      <c r="G7" s="11" t="s">
        <v>653</v>
      </c>
      <c r="H7" s="11" t="s">
        <v>654</v>
      </c>
      <c r="I7" s="11" t="s">
        <v>630</v>
      </c>
      <c r="J7" s="494" t="s">
        <v>669</v>
      </c>
      <c r="K7" s="495"/>
      <c r="L7" s="494" t="s">
        <v>655</v>
      </c>
      <c r="M7" s="497"/>
      <c r="N7" s="495"/>
      <c r="O7" s="47" t="s">
        <v>622</v>
      </c>
      <c r="P7" s="53" t="s">
        <v>752</v>
      </c>
      <c r="Q7" s="54" t="s">
        <v>623</v>
      </c>
      <c r="R7" s="53" t="s">
        <v>625</v>
      </c>
      <c r="S7" s="12" t="s">
        <v>633</v>
      </c>
      <c r="T7" s="51"/>
    </row>
    <row r="8" spans="1:19" s="19" customFormat="1" ht="12.75">
      <c r="A8" s="21">
        <v>1</v>
      </c>
      <c r="B8" s="501" t="s">
        <v>19</v>
      </c>
      <c r="C8" s="501" t="s">
        <v>761</v>
      </c>
      <c r="D8" s="501" t="s">
        <v>761</v>
      </c>
      <c r="E8" s="502" t="s">
        <v>761</v>
      </c>
      <c r="F8" s="14">
        <v>2741491</v>
      </c>
      <c r="G8" s="15" t="s">
        <v>456</v>
      </c>
      <c r="H8" s="16" t="s">
        <v>457</v>
      </c>
      <c r="I8" s="17" t="s">
        <v>458</v>
      </c>
      <c r="J8" s="48">
        <v>40</v>
      </c>
      <c r="K8" s="50" t="s">
        <v>459</v>
      </c>
      <c r="L8" s="498" t="s">
        <v>460</v>
      </c>
      <c r="M8" s="499"/>
      <c r="N8" s="500"/>
      <c r="O8" s="18">
        <v>40389</v>
      </c>
      <c r="P8" s="52" t="s">
        <v>151</v>
      </c>
      <c r="Q8" s="146" t="s">
        <v>903</v>
      </c>
      <c r="R8" s="44" t="s">
        <v>903</v>
      </c>
      <c r="S8" s="14" t="s">
        <v>461</v>
      </c>
    </row>
    <row r="9" spans="1:19" s="19" customFormat="1" ht="12.75">
      <c r="A9" s="20">
        <f>A8+1</f>
        <v>2</v>
      </c>
      <c r="B9" s="488" t="s">
        <v>761</v>
      </c>
      <c r="C9" s="489" t="s">
        <v>767</v>
      </c>
      <c r="D9" s="489" t="s">
        <v>767</v>
      </c>
      <c r="E9" s="490" t="s">
        <v>767</v>
      </c>
      <c r="F9" s="20">
        <v>336892</v>
      </c>
      <c r="G9" s="16" t="s">
        <v>456</v>
      </c>
      <c r="H9" s="16" t="s">
        <v>477</v>
      </c>
      <c r="I9" s="17" t="s">
        <v>480</v>
      </c>
      <c r="J9" s="49">
        <v>40</v>
      </c>
      <c r="K9" s="46" t="s">
        <v>459</v>
      </c>
      <c r="L9" s="491" t="s">
        <v>467</v>
      </c>
      <c r="M9" s="492"/>
      <c r="N9" s="493"/>
      <c r="O9" s="18">
        <v>31216</v>
      </c>
      <c r="P9" s="17" t="s">
        <v>151</v>
      </c>
      <c r="Q9" s="18" t="s">
        <v>903</v>
      </c>
      <c r="R9" s="45" t="s">
        <v>903</v>
      </c>
      <c r="S9" s="20" t="s">
        <v>481</v>
      </c>
    </row>
    <row r="10" spans="1:19" s="19" customFormat="1" ht="12.75">
      <c r="A10" s="20">
        <f aca="true" t="shared" si="0" ref="A10:A43">A9+1</f>
        <v>3</v>
      </c>
      <c r="B10" s="488" t="s">
        <v>372</v>
      </c>
      <c r="C10" s="489" t="s">
        <v>767</v>
      </c>
      <c r="D10" s="489" t="s">
        <v>767</v>
      </c>
      <c r="E10" s="490" t="s">
        <v>767</v>
      </c>
      <c r="F10" s="20" t="s">
        <v>589</v>
      </c>
      <c r="G10" s="16" t="s">
        <v>590</v>
      </c>
      <c r="H10" s="16" t="s">
        <v>477</v>
      </c>
      <c r="I10" s="17" t="s">
        <v>472</v>
      </c>
      <c r="J10" s="49">
        <v>40</v>
      </c>
      <c r="K10" s="46" t="s">
        <v>459</v>
      </c>
      <c r="L10" s="491" t="s">
        <v>467</v>
      </c>
      <c r="M10" s="492"/>
      <c r="N10" s="493"/>
      <c r="O10" s="18">
        <v>29082</v>
      </c>
      <c r="P10" s="17" t="s">
        <v>151</v>
      </c>
      <c r="Q10" s="18" t="s">
        <v>903</v>
      </c>
      <c r="R10" s="45" t="s">
        <v>903</v>
      </c>
      <c r="S10" s="20" t="s">
        <v>461</v>
      </c>
    </row>
    <row r="11" spans="1:19" s="19" customFormat="1" ht="12.75">
      <c r="A11" s="20">
        <f t="shared" si="0"/>
        <v>4</v>
      </c>
      <c r="B11" s="488" t="s">
        <v>1038</v>
      </c>
      <c r="C11" s="489" t="s">
        <v>768</v>
      </c>
      <c r="D11" s="489" t="s">
        <v>768</v>
      </c>
      <c r="E11" s="490" t="s">
        <v>768</v>
      </c>
      <c r="F11" s="20" t="s">
        <v>485</v>
      </c>
      <c r="G11" s="16" t="s">
        <v>464</v>
      </c>
      <c r="H11" s="16" t="s">
        <v>477</v>
      </c>
      <c r="I11" s="17" t="s">
        <v>480</v>
      </c>
      <c r="J11" s="49">
        <v>40</v>
      </c>
      <c r="K11" s="46" t="s">
        <v>459</v>
      </c>
      <c r="L11" s="491" t="s">
        <v>467</v>
      </c>
      <c r="M11" s="492"/>
      <c r="N11" s="493"/>
      <c r="O11" s="18">
        <v>39678</v>
      </c>
      <c r="P11" s="17" t="s">
        <v>486</v>
      </c>
      <c r="Q11" s="18" t="s">
        <v>903</v>
      </c>
      <c r="R11" s="45" t="s">
        <v>903</v>
      </c>
      <c r="S11" s="20" t="s">
        <v>461</v>
      </c>
    </row>
    <row r="12" spans="1:19" s="19" customFormat="1" ht="12.75">
      <c r="A12" s="20">
        <f t="shared" si="0"/>
        <v>5</v>
      </c>
      <c r="B12" s="488" t="s">
        <v>763</v>
      </c>
      <c r="C12" s="489" t="s">
        <v>762</v>
      </c>
      <c r="D12" s="489" t="s">
        <v>762</v>
      </c>
      <c r="E12" s="490" t="s">
        <v>762</v>
      </c>
      <c r="F12" s="20" t="s">
        <v>493</v>
      </c>
      <c r="G12" s="16" t="s">
        <v>464</v>
      </c>
      <c r="H12" s="16" t="s">
        <v>477</v>
      </c>
      <c r="I12" s="17" t="s">
        <v>494</v>
      </c>
      <c r="J12" s="49">
        <v>40</v>
      </c>
      <c r="K12" s="46" t="s">
        <v>459</v>
      </c>
      <c r="L12" s="491" t="s">
        <v>467</v>
      </c>
      <c r="M12" s="492"/>
      <c r="N12" s="493"/>
      <c r="O12" s="18">
        <v>36004</v>
      </c>
      <c r="P12" s="17" t="s">
        <v>151</v>
      </c>
      <c r="Q12" s="18" t="s">
        <v>903</v>
      </c>
      <c r="R12" s="45" t="s">
        <v>903</v>
      </c>
      <c r="S12" s="20" t="s">
        <v>461</v>
      </c>
    </row>
    <row r="13" spans="1:19" s="19" customFormat="1" ht="12.75">
      <c r="A13" s="20">
        <f t="shared" si="0"/>
        <v>6</v>
      </c>
      <c r="B13" s="488" t="s">
        <v>769</v>
      </c>
      <c r="C13" s="489" t="s">
        <v>763</v>
      </c>
      <c r="D13" s="489" t="s">
        <v>763</v>
      </c>
      <c r="E13" s="490" t="s">
        <v>763</v>
      </c>
      <c r="F13" s="20">
        <v>336892</v>
      </c>
      <c r="G13" s="16" t="s">
        <v>464</v>
      </c>
      <c r="H13" s="16" t="s">
        <v>465</v>
      </c>
      <c r="I13" s="17" t="s">
        <v>466</v>
      </c>
      <c r="J13" s="49">
        <v>40</v>
      </c>
      <c r="K13" s="46" t="s">
        <v>459</v>
      </c>
      <c r="L13" s="491" t="s">
        <v>467</v>
      </c>
      <c r="M13" s="492"/>
      <c r="N13" s="493"/>
      <c r="O13" s="18">
        <v>30011</v>
      </c>
      <c r="P13" s="17" t="s">
        <v>151</v>
      </c>
      <c r="Q13" s="18" t="s">
        <v>903</v>
      </c>
      <c r="R13" s="45" t="s">
        <v>903</v>
      </c>
      <c r="S13" s="20" t="s">
        <v>461</v>
      </c>
    </row>
    <row r="14" spans="1:19" s="19" customFormat="1" ht="12.75">
      <c r="A14" s="20">
        <f t="shared" si="0"/>
        <v>7</v>
      </c>
      <c r="B14" s="488" t="s">
        <v>770</v>
      </c>
      <c r="C14" s="489" t="s">
        <v>769</v>
      </c>
      <c r="D14" s="489" t="s">
        <v>769</v>
      </c>
      <c r="E14" s="490" t="s">
        <v>769</v>
      </c>
      <c r="F14" s="20" t="s">
        <v>470</v>
      </c>
      <c r="G14" s="16" t="s">
        <v>464</v>
      </c>
      <c r="H14" s="16" t="s">
        <v>471</v>
      </c>
      <c r="I14" s="17" t="s">
        <v>472</v>
      </c>
      <c r="J14" s="49">
        <v>40</v>
      </c>
      <c r="K14" s="46" t="s">
        <v>459</v>
      </c>
      <c r="L14" s="491" t="s">
        <v>467</v>
      </c>
      <c r="M14" s="492"/>
      <c r="N14" s="493"/>
      <c r="O14" s="18">
        <v>29082</v>
      </c>
      <c r="P14" s="17" t="s">
        <v>151</v>
      </c>
      <c r="Q14" s="18" t="s">
        <v>903</v>
      </c>
      <c r="R14" s="45" t="s">
        <v>903</v>
      </c>
      <c r="S14" s="20" t="s">
        <v>461</v>
      </c>
    </row>
    <row r="15" spans="1:19" s="19" customFormat="1" ht="12.75">
      <c r="A15" s="20">
        <f t="shared" si="0"/>
        <v>8</v>
      </c>
      <c r="B15" s="488" t="s">
        <v>1086</v>
      </c>
      <c r="C15" s="489" t="s">
        <v>770</v>
      </c>
      <c r="D15" s="489" t="s">
        <v>770</v>
      </c>
      <c r="E15" s="490" t="s">
        <v>770</v>
      </c>
      <c r="F15" s="20" t="s">
        <v>498</v>
      </c>
      <c r="G15" s="16" t="s">
        <v>456</v>
      </c>
      <c r="H15" s="16" t="s">
        <v>457</v>
      </c>
      <c r="I15" s="17" t="s">
        <v>480</v>
      </c>
      <c r="J15" s="49">
        <v>40</v>
      </c>
      <c r="K15" s="46" t="s">
        <v>459</v>
      </c>
      <c r="L15" s="491" t="s">
        <v>460</v>
      </c>
      <c r="M15" s="492"/>
      <c r="N15" s="493"/>
      <c r="O15" s="18">
        <v>40919</v>
      </c>
      <c r="P15" s="17" t="s">
        <v>151</v>
      </c>
      <c r="Q15" s="18" t="s">
        <v>903</v>
      </c>
      <c r="R15" s="45" t="s">
        <v>903</v>
      </c>
      <c r="S15" s="20" t="s">
        <v>461</v>
      </c>
    </row>
    <row r="16" spans="1:19" s="19" customFormat="1" ht="12.75">
      <c r="A16" s="20">
        <f t="shared" si="0"/>
        <v>9</v>
      </c>
      <c r="B16" s="488" t="s">
        <v>771</v>
      </c>
      <c r="C16" s="489" t="s">
        <v>771</v>
      </c>
      <c r="D16" s="489" t="s">
        <v>771</v>
      </c>
      <c r="E16" s="490" t="s">
        <v>771</v>
      </c>
      <c r="F16" s="20" t="s">
        <v>501</v>
      </c>
      <c r="G16" s="16" t="s">
        <v>464</v>
      </c>
      <c r="H16" s="16" t="s">
        <v>465</v>
      </c>
      <c r="I16" s="17" t="s">
        <v>466</v>
      </c>
      <c r="J16" s="49">
        <v>40</v>
      </c>
      <c r="K16" s="46" t="s">
        <v>459</v>
      </c>
      <c r="L16" s="491" t="s">
        <v>467</v>
      </c>
      <c r="M16" s="492"/>
      <c r="N16" s="493"/>
      <c r="O16" s="18">
        <v>33482</v>
      </c>
      <c r="P16" s="17" t="s">
        <v>151</v>
      </c>
      <c r="Q16" s="18" t="s">
        <v>903</v>
      </c>
      <c r="R16" s="45" t="s">
        <v>903</v>
      </c>
      <c r="S16" s="20" t="s">
        <v>461</v>
      </c>
    </row>
    <row r="17" spans="1:19" s="19" customFormat="1" ht="12.75">
      <c r="A17" s="20">
        <f t="shared" si="0"/>
        <v>10</v>
      </c>
      <c r="B17" s="488" t="s">
        <v>20</v>
      </c>
      <c r="C17" s="489" t="s">
        <v>772</v>
      </c>
      <c r="D17" s="489" t="s">
        <v>772</v>
      </c>
      <c r="E17" s="490" t="s">
        <v>772</v>
      </c>
      <c r="F17" s="20" t="s">
        <v>505</v>
      </c>
      <c r="G17" s="16" t="s">
        <v>464</v>
      </c>
      <c r="H17" s="16" t="s">
        <v>465</v>
      </c>
      <c r="I17" s="17" t="s">
        <v>466</v>
      </c>
      <c r="J17" s="49">
        <v>40</v>
      </c>
      <c r="K17" s="46" t="s">
        <v>459</v>
      </c>
      <c r="L17" s="491" t="s">
        <v>467</v>
      </c>
      <c r="M17" s="492"/>
      <c r="N17" s="493"/>
      <c r="O17" s="18">
        <v>31625</v>
      </c>
      <c r="P17" s="17" t="s">
        <v>151</v>
      </c>
      <c r="Q17" s="18" t="s">
        <v>903</v>
      </c>
      <c r="R17" s="45" t="s">
        <v>903</v>
      </c>
      <c r="S17" s="20" t="s">
        <v>461</v>
      </c>
    </row>
    <row r="18" spans="1:19" s="19" customFormat="1" ht="12.75">
      <c r="A18" s="20">
        <f t="shared" si="0"/>
        <v>11</v>
      </c>
      <c r="B18" s="488" t="s">
        <v>10</v>
      </c>
      <c r="C18" s="489" t="s">
        <v>774</v>
      </c>
      <c r="D18" s="489" t="s">
        <v>774</v>
      </c>
      <c r="E18" s="490" t="s">
        <v>774</v>
      </c>
      <c r="F18" s="20" t="s">
        <v>513</v>
      </c>
      <c r="G18" s="16" t="s">
        <v>456</v>
      </c>
      <c r="H18" s="16" t="s">
        <v>457</v>
      </c>
      <c r="I18" s="17" t="s">
        <v>480</v>
      </c>
      <c r="J18" s="49">
        <v>40</v>
      </c>
      <c r="K18" s="46" t="s">
        <v>459</v>
      </c>
      <c r="L18" s="491" t="s">
        <v>460</v>
      </c>
      <c r="M18" s="492"/>
      <c r="N18" s="493"/>
      <c r="O18" s="18">
        <v>40774</v>
      </c>
      <c r="P18" s="17" t="s">
        <v>151</v>
      </c>
      <c r="Q18" s="18" t="s">
        <v>903</v>
      </c>
      <c r="R18" s="45" t="s">
        <v>903</v>
      </c>
      <c r="S18" s="20" t="s">
        <v>461</v>
      </c>
    </row>
    <row r="19" spans="1:19" s="19" customFormat="1" ht="12.75">
      <c r="A19" s="20">
        <f t="shared" si="0"/>
        <v>12</v>
      </c>
      <c r="B19" s="488" t="s">
        <v>135</v>
      </c>
      <c r="C19" s="489" t="s">
        <v>764</v>
      </c>
      <c r="D19" s="489" t="s">
        <v>764</v>
      </c>
      <c r="E19" s="490" t="s">
        <v>764</v>
      </c>
      <c r="F19" s="20" t="s">
        <v>517</v>
      </c>
      <c r="G19" s="16" t="s">
        <v>456</v>
      </c>
      <c r="H19" s="16" t="s">
        <v>457</v>
      </c>
      <c r="I19" s="17" t="s">
        <v>458</v>
      </c>
      <c r="J19" s="49">
        <v>40</v>
      </c>
      <c r="K19" s="46" t="s">
        <v>459</v>
      </c>
      <c r="L19" s="491" t="s">
        <v>460</v>
      </c>
      <c r="M19" s="492"/>
      <c r="N19" s="493"/>
      <c r="O19" s="18">
        <v>40140</v>
      </c>
      <c r="P19" s="17" t="s">
        <v>151</v>
      </c>
      <c r="Q19" s="18" t="s">
        <v>903</v>
      </c>
      <c r="R19" s="45" t="s">
        <v>903</v>
      </c>
      <c r="S19" s="20" t="s">
        <v>461</v>
      </c>
    </row>
    <row r="20" spans="1:19" s="19" customFormat="1" ht="12.75">
      <c r="A20" s="20">
        <f t="shared" si="0"/>
        <v>13</v>
      </c>
      <c r="B20" s="488" t="s">
        <v>377</v>
      </c>
      <c r="C20" s="489" t="s">
        <v>764</v>
      </c>
      <c r="D20" s="489" t="s">
        <v>764</v>
      </c>
      <c r="E20" s="490" t="s">
        <v>764</v>
      </c>
      <c r="F20" s="20" t="s">
        <v>594</v>
      </c>
      <c r="G20" s="16" t="s">
        <v>464</v>
      </c>
      <c r="H20" s="16" t="s">
        <v>477</v>
      </c>
      <c r="I20" s="17" t="s">
        <v>458</v>
      </c>
      <c r="J20" s="49">
        <v>40</v>
      </c>
      <c r="K20" s="46" t="s">
        <v>459</v>
      </c>
      <c r="L20" s="491" t="s">
        <v>467</v>
      </c>
      <c r="M20" s="492"/>
      <c r="N20" s="493"/>
      <c r="O20" s="18">
        <v>39905</v>
      </c>
      <c r="P20" s="17" t="s">
        <v>151</v>
      </c>
      <c r="Q20" s="18" t="s">
        <v>903</v>
      </c>
      <c r="R20" s="45" t="s">
        <v>903</v>
      </c>
      <c r="S20" s="20" t="s">
        <v>461</v>
      </c>
    </row>
    <row r="21" spans="1:19" s="19" customFormat="1" ht="12.75">
      <c r="A21" s="20">
        <f t="shared" si="0"/>
        <v>14</v>
      </c>
      <c r="B21" s="488" t="s">
        <v>987</v>
      </c>
      <c r="C21" s="489" t="s">
        <v>776</v>
      </c>
      <c r="D21" s="489" t="s">
        <v>776</v>
      </c>
      <c r="E21" s="490" t="s">
        <v>776</v>
      </c>
      <c r="F21" s="20" t="s">
        <v>476</v>
      </c>
      <c r="G21" s="16" t="s">
        <v>464</v>
      </c>
      <c r="H21" s="16" t="s">
        <v>477</v>
      </c>
      <c r="I21" s="17" t="s">
        <v>472</v>
      </c>
      <c r="J21" s="49">
        <v>40</v>
      </c>
      <c r="K21" s="46" t="s">
        <v>459</v>
      </c>
      <c r="L21" s="491" t="s">
        <v>467</v>
      </c>
      <c r="M21" s="492"/>
      <c r="N21" s="493"/>
      <c r="O21" s="18">
        <v>38175</v>
      </c>
      <c r="P21" s="17" t="s">
        <v>151</v>
      </c>
      <c r="Q21" s="18" t="s">
        <v>903</v>
      </c>
      <c r="R21" s="45" t="s">
        <v>903</v>
      </c>
      <c r="S21" s="20" t="s">
        <v>461</v>
      </c>
    </row>
    <row r="22" spans="1:19" s="19" customFormat="1" ht="12.75">
      <c r="A22" s="20">
        <f t="shared" si="0"/>
        <v>15</v>
      </c>
      <c r="B22" s="488" t="s">
        <v>775</v>
      </c>
      <c r="C22" s="489" t="s">
        <v>777</v>
      </c>
      <c r="D22" s="489" t="s">
        <v>777</v>
      </c>
      <c r="E22" s="490" t="s">
        <v>777</v>
      </c>
      <c r="F22" s="20" t="s">
        <v>521</v>
      </c>
      <c r="G22" s="16" t="s">
        <v>456</v>
      </c>
      <c r="H22" s="16" t="s">
        <v>457</v>
      </c>
      <c r="I22" s="17" t="s">
        <v>494</v>
      </c>
      <c r="J22" s="49">
        <v>40</v>
      </c>
      <c r="K22" s="46" t="s">
        <v>459</v>
      </c>
      <c r="L22" s="491" t="s">
        <v>467</v>
      </c>
      <c r="M22" s="492"/>
      <c r="N22" s="493"/>
      <c r="O22" s="18">
        <v>40035</v>
      </c>
      <c r="P22" s="17" t="s">
        <v>151</v>
      </c>
      <c r="Q22" s="18" t="s">
        <v>903</v>
      </c>
      <c r="R22" s="45" t="s">
        <v>903</v>
      </c>
      <c r="S22" s="20" t="s">
        <v>461</v>
      </c>
    </row>
    <row r="23" spans="1:19" s="19" customFormat="1" ht="12.75">
      <c r="A23" s="20">
        <f t="shared" si="0"/>
        <v>16</v>
      </c>
      <c r="B23" s="488" t="s">
        <v>313</v>
      </c>
      <c r="C23" s="489" t="s">
        <v>778</v>
      </c>
      <c r="D23" s="489" t="s">
        <v>778</v>
      </c>
      <c r="E23" s="490" t="s">
        <v>778</v>
      </c>
      <c r="F23" s="20" t="s">
        <v>579</v>
      </c>
      <c r="G23" s="16" t="s">
        <v>464</v>
      </c>
      <c r="H23" s="16" t="s">
        <v>471</v>
      </c>
      <c r="I23" s="17" t="s">
        <v>472</v>
      </c>
      <c r="J23" s="49">
        <v>40</v>
      </c>
      <c r="K23" s="46" t="s">
        <v>459</v>
      </c>
      <c r="L23" s="491" t="s">
        <v>467</v>
      </c>
      <c r="M23" s="492"/>
      <c r="N23" s="493"/>
      <c r="O23" s="18">
        <v>32782</v>
      </c>
      <c r="P23" s="17" t="s">
        <v>151</v>
      </c>
      <c r="Q23" s="18" t="s">
        <v>903</v>
      </c>
      <c r="R23" s="45" t="s">
        <v>903</v>
      </c>
      <c r="S23" s="20" t="s">
        <v>461</v>
      </c>
    </row>
    <row r="24" spans="1:19" s="19" customFormat="1" ht="12.75">
      <c r="A24" s="20">
        <f t="shared" si="0"/>
        <v>17</v>
      </c>
      <c r="B24" s="488" t="s">
        <v>406</v>
      </c>
      <c r="C24" s="489" t="s">
        <v>778</v>
      </c>
      <c r="D24" s="489" t="s">
        <v>778</v>
      </c>
      <c r="E24" s="490" t="s">
        <v>778</v>
      </c>
      <c r="F24" s="20" t="s">
        <v>599</v>
      </c>
      <c r="G24" s="16" t="s">
        <v>464</v>
      </c>
      <c r="H24" s="16" t="s">
        <v>477</v>
      </c>
      <c r="I24" s="17" t="s">
        <v>480</v>
      </c>
      <c r="J24" s="49">
        <v>40</v>
      </c>
      <c r="K24" s="46" t="s">
        <v>459</v>
      </c>
      <c r="L24" s="491" t="s">
        <v>467</v>
      </c>
      <c r="M24" s="492"/>
      <c r="N24" s="493"/>
      <c r="O24" s="18">
        <v>40120</v>
      </c>
      <c r="P24" s="17" t="s">
        <v>151</v>
      </c>
      <c r="Q24" s="18" t="s">
        <v>903</v>
      </c>
      <c r="R24" s="45" t="s">
        <v>903</v>
      </c>
      <c r="S24" s="20" t="s">
        <v>461</v>
      </c>
    </row>
    <row r="25" spans="1:19" s="19" customFormat="1" ht="12.75">
      <c r="A25" s="20">
        <f t="shared" si="0"/>
        <v>18</v>
      </c>
      <c r="B25" s="488" t="s">
        <v>170</v>
      </c>
      <c r="C25" s="489" t="s">
        <v>779</v>
      </c>
      <c r="D25" s="489" t="s">
        <v>779</v>
      </c>
      <c r="E25" s="490" t="s">
        <v>779</v>
      </c>
      <c r="F25" s="20" t="s">
        <v>525</v>
      </c>
      <c r="G25" s="16" t="s">
        <v>456</v>
      </c>
      <c r="H25" s="16" t="s">
        <v>457</v>
      </c>
      <c r="I25" s="17" t="s">
        <v>494</v>
      </c>
      <c r="J25" s="49">
        <v>40</v>
      </c>
      <c r="K25" s="46" t="s">
        <v>459</v>
      </c>
      <c r="L25" s="491" t="s">
        <v>467</v>
      </c>
      <c r="M25" s="492"/>
      <c r="N25" s="493"/>
      <c r="O25" s="18">
        <v>38904</v>
      </c>
      <c r="P25" s="17" t="s">
        <v>151</v>
      </c>
      <c r="Q25" s="18" t="s">
        <v>903</v>
      </c>
      <c r="R25" s="45" t="s">
        <v>903</v>
      </c>
      <c r="S25" s="20" t="s">
        <v>461</v>
      </c>
    </row>
    <row r="26" spans="1:19" s="19" customFormat="1" ht="12.75">
      <c r="A26" s="20">
        <f t="shared" si="0"/>
        <v>19</v>
      </c>
      <c r="B26" s="488" t="s">
        <v>776</v>
      </c>
      <c r="C26" s="489" t="s">
        <v>780</v>
      </c>
      <c r="D26" s="489" t="s">
        <v>780</v>
      </c>
      <c r="E26" s="490" t="s">
        <v>780</v>
      </c>
      <c r="F26" s="20" t="s">
        <v>585</v>
      </c>
      <c r="G26" s="16" t="s">
        <v>464</v>
      </c>
      <c r="H26" s="16" t="s">
        <v>471</v>
      </c>
      <c r="I26" s="17" t="s">
        <v>480</v>
      </c>
      <c r="J26" s="49">
        <v>40</v>
      </c>
      <c r="K26" s="46" t="s">
        <v>459</v>
      </c>
      <c r="L26" s="491" t="s">
        <v>467</v>
      </c>
      <c r="M26" s="492"/>
      <c r="N26" s="493"/>
      <c r="O26" s="18">
        <v>34100</v>
      </c>
      <c r="P26" s="17" t="s">
        <v>151</v>
      </c>
      <c r="Q26" s="18" t="s">
        <v>903</v>
      </c>
      <c r="R26" s="45" t="s">
        <v>903</v>
      </c>
      <c r="S26" s="20" t="s">
        <v>461</v>
      </c>
    </row>
    <row r="27" spans="1:19" s="19" customFormat="1" ht="12.75">
      <c r="A27" s="20">
        <f t="shared" si="0"/>
        <v>20</v>
      </c>
      <c r="B27" s="488" t="s">
        <v>177</v>
      </c>
      <c r="C27" s="489" t="s">
        <v>782</v>
      </c>
      <c r="D27" s="489" t="s">
        <v>782</v>
      </c>
      <c r="E27" s="490" t="s">
        <v>782</v>
      </c>
      <c r="F27" s="20" t="s">
        <v>526</v>
      </c>
      <c r="G27" s="16" t="s">
        <v>456</v>
      </c>
      <c r="H27" s="16" t="s">
        <v>527</v>
      </c>
      <c r="I27" s="17" t="s">
        <v>480</v>
      </c>
      <c r="J27" s="49">
        <v>40</v>
      </c>
      <c r="K27" s="46" t="s">
        <v>459</v>
      </c>
      <c r="L27" s="491" t="s">
        <v>460</v>
      </c>
      <c r="M27" s="492"/>
      <c r="N27" s="493"/>
      <c r="O27" s="18">
        <v>41508</v>
      </c>
      <c r="P27" s="17" t="s">
        <v>151</v>
      </c>
      <c r="Q27" s="18" t="s">
        <v>903</v>
      </c>
      <c r="R27" s="45" t="s">
        <v>903</v>
      </c>
      <c r="S27" s="20" t="s">
        <v>461</v>
      </c>
    </row>
    <row r="28" spans="1:19" s="19" customFormat="1" ht="12.75">
      <c r="A28" s="20">
        <f t="shared" si="0"/>
        <v>21</v>
      </c>
      <c r="B28" s="488" t="s">
        <v>448</v>
      </c>
      <c r="C28" s="489" t="s">
        <v>783</v>
      </c>
      <c r="D28" s="489" t="s">
        <v>783</v>
      </c>
      <c r="E28" s="490" t="s">
        <v>783</v>
      </c>
      <c r="F28" s="20" t="s">
        <v>582</v>
      </c>
      <c r="G28" s="16" t="s">
        <v>456</v>
      </c>
      <c r="H28" s="16" t="s">
        <v>457</v>
      </c>
      <c r="I28" s="17" t="s">
        <v>480</v>
      </c>
      <c r="J28" s="49">
        <v>40</v>
      </c>
      <c r="K28" s="46" t="s">
        <v>459</v>
      </c>
      <c r="L28" s="491" t="s">
        <v>467</v>
      </c>
      <c r="M28" s="492"/>
      <c r="N28" s="493"/>
      <c r="O28" s="18">
        <v>40164</v>
      </c>
      <c r="P28" s="17" t="s">
        <v>151</v>
      </c>
      <c r="Q28" s="18" t="s">
        <v>903</v>
      </c>
      <c r="R28" s="45" t="s">
        <v>903</v>
      </c>
      <c r="S28" s="20" t="s">
        <v>481</v>
      </c>
    </row>
    <row r="29" spans="1:19" s="19" customFormat="1" ht="12.75">
      <c r="A29" s="20">
        <f t="shared" si="0"/>
        <v>22</v>
      </c>
      <c r="B29" s="488" t="s">
        <v>178</v>
      </c>
      <c r="C29" s="489" t="s">
        <v>785</v>
      </c>
      <c r="D29" s="489" t="s">
        <v>785</v>
      </c>
      <c r="E29" s="490" t="s">
        <v>785</v>
      </c>
      <c r="F29" s="20" t="s">
        <v>531</v>
      </c>
      <c r="G29" s="16" t="s">
        <v>464</v>
      </c>
      <c r="H29" s="16" t="s">
        <v>457</v>
      </c>
      <c r="I29" s="17" t="s">
        <v>472</v>
      </c>
      <c r="J29" s="49">
        <v>40</v>
      </c>
      <c r="K29" s="46" t="s">
        <v>459</v>
      </c>
      <c r="L29" s="491" t="s">
        <v>467</v>
      </c>
      <c r="M29" s="492"/>
      <c r="N29" s="493"/>
      <c r="O29" s="18">
        <v>37426</v>
      </c>
      <c r="P29" s="17" t="s">
        <v>151</v>
      </c>
      <c r="Q29" s="18" t="s">
        <v>903</v>
      </c>
      <c r="R29" s="45" t="s">
        <v>903</v>
      </c>
      <c r="S29" s="20" t="s">
        <v>461</v>
      </c>
    </row>
    <row r="30" spans="1:19" s="19" customFormat="1" ht="12.75">
      <c r="A30" s="20">
        <f t="shared" si="0"/>
        <v>23</v>
      </c>
      <c r="B30" s="488" t="s">
        <v>532</v>
      </c>
      <c r="C30" s="489" t="s">
        <v>786</v>
      </c>
      <c r="D30" s="489" t="s">
        <v>786</v>
      </c>
      <c r="E30" s="490" t="s">
        <v>786</v>
      </c>
      <c r="F30" s="20" t="s">
        <v>535</v>
      </c>
      <c r="G30" s="16" t="s">
        <v>456</v>
      </c>
      <c r="H30" s="16" t="s">
        <v>457</v>
      </c>
      <c r="I30" s="17" t="s">
        <v>472</v>
      </c>
      <c r="J30" s="49">
        <v>40</v>
      </c>
      <c r="K30" s="46" t="s">
        <v>459</v>
      </c>
      <c r="L30" s="491" t="s">
        <v>467</v>
      </c>
      <c r="M30" s="492"/>
      <c r="N30" s="493"/>
      <c r="O30" s="18">
        <v>38201</v>
      </c>
      <c r="P30" s="17" t="s">
        <v>151</v>
      </c>
      <c r="Q30" s="18" t="s">
        <v>903</v>
      </c>
      <c r="R30" s="45" t="s">
        <v>903</v>
      </c>
      <c r="S30" s="20" t="s">
        <v>481</v>
      </c>
    </row>
    <row r="31" spans="1:19" s="19" customFormat="1" ht="12.75">
      <c r="A31" s="20">
        <f t="shared" si="0"/>
        <v>24</v>
      </c>
      <c r="B31" s="488" t="s">
        <v>777</v>
      </c>
      <c r="C31" s="489" t="s">
        <v>787</v>
      </c>
      <c r="D31" s="489" t="s">
        <v>787</v>
      </c>
      <c r="E31" s="490" t="s">
        <v>787</v>
      </c>
      <c r="F31" s="20" t="s">
        <v>543</v>
      </c>
      <c r="G31" s="16" t="s">
        <v>456</v>
      </c>
      <c r="H31" s="16" t="s">
        <v>477</v>
      </c>
      <c r="I31" s="17" t="s">
        <v>472</v>
      </c>
      <c r="J31" s="49">
        <v>40</v>
      </c>
      <c r="K31" s="46" t="s">
        <v>459</v>
      </c>
      <c r="L31" s="491" t="s">
        <v>467</v>
      </c>
      <c r="M31" s="492"/>
      <c r="N31" s="493"/>
      <c r="O31" s="18">
        <v>28915</v>
      </c>
      <c r="P31" s="17" t="s">
        <v>151</v>
      </c>
      <c r="Q31" s="18" t="s">
        <v>903</v>
      </c>
      <c r="R31" s="45" t="s">
        <v>903</v>
      </c>
      <c r="S31" s="20" t="s">
        <v>461</v>
      </c>
    </row>
    <row r="32" spans="1:19" s="19" customFormat="1" ht="12.75">
      <c r="A32" s="20">
        <f t="shared" si="0"/>
        <v>25</v>
      </c>
      <c r="B32" s="488" t="s">
        <v>204</v>
      </c>
      <c r="C32" s="489" t="s">
        <v>788</v>
      </c>
      <c r="D32" s="489" t="s">
        <v>788</v>
      </c>
      <c r="E32" s="490" t="s">
        <v>788</v>
      </c>
      <c r="F32" s="20" t="s">
        <v>547</v>
      </c>
      <c r="G32" s="16" t="s">
        <v>456</v>
      </c>
      <c r="H32" s="16" t="s">
        <v>457</v>
      </c>
      <c r="I32" s="17" t="s">
        <v>480</v>
      </c>
      <c r="J32" s="49">
        <v>40</v>
      </c>
      <c r="K32" s="46" t="s">
        <v>459</v>
      </c>
      <c r="L32" s="491" t="s">
        <v>460</v>
      </c>
      <c r="M32" s="492"/>
      <c r="N32" s="493"/>
      <c r="O32" s="18">
        <v>40928</v>
      </c>
      <c r="P32" s="17" t="s">
        <v>151</v>
      </c>
      <c r="Q32" s="18" t="s">
        <v>903</v>
      </c>
      <c r="R32" s="45" t="s">
        <v>903</v>
      </c>
      <c r="S32" s="20" t="s">
        <v>461</v>
      </c>
    </row>
    <row r="33" spans="1:19" s="19" customFormat="1" ht="12.75">
      <c r="A33" s="20">
        <f t="shared" si="0"/>
        <v>26</v>
      </c>
      <c r="B33" s="488" t="s">
        <v>215</v>
      </c>
      <c r="C33" s="489" t="s">
        <v>765</v>
      </c>
      <c r="D33" s="489" t="s">
        <v>765</v>
      </c>
      <c r="E33" s="490" t="s">
        <v>765</v>
      </c>
      <c r="F33" s="20">
        <v>1766253</v>
      </c>
      <c r="G33" s="16" t="s">
        <v>456</v>
      </c>
      <c r="H33" s="16" t="s">
        <v>457</v>
      </c>
      <c r="I33" s="17" t="s">
        <v>458</v>
      </c>
      <c r="J33" s="49">
        <v>40</v>
      </c>
      <c r="K33" s="46" t="s">
        <v>459</v>
      </c>
      <c r="L33" s="491" t="s">
        <v>467</v>
      </c>
      <c r="M33" s="492"/>
      <c r="N33" s="493"/>
      <c r="O33" s="18">
        <v>41232</v>
      </c>
      <c r="P33" s="17" t="s">
        <v>486</v>
      </c>
      <c r="Q33" s="18" t="s">
        <v>903</v>
      </c>
      <c r="R33" s="45" t="s">
        <v>903</v>
      </c>
      <c r="S33" s="20" t="s">
        <v>461</v>
      </c>
    </row>
    <row r="34" spans="1:19" s="19" customFormat="1" ht="12.75">
      <c r="A34" s="20">
        <f t="shared" si="0"/>
        <v>27</v>
      </c>
      <c r="B34" s="488" t="s">
        <v>225</v>
      </c>
      <c r="C34" s="489" t="s">
        <v>766</v>
      </c>
      <c r="D34" s="489" t="s">
        <v>766</v>
      </c>
      <c r="E34" s="490" t="s">
        <v>766</v>
      </c>
      <c r="F34" s="20" t="s">
        <v>555</v>
      </c>
      <c r="G34" s="16" t="s">
        <v>464</v>
      </c>
      <c r="H34" s="16" t="s">
        <v>477</v>
      </c>
      <c r="I34" s="17" t="s">
        <v>458</v>
      </c>
      <c r="J34" s="49">
        <v>40</v>
      </c>
      <c r="K34" s="46" t="s">
        <v>459</v>
      </c>
      <c r="L34" s="491" t="s">
        <v>460</v>
      </c>
      <c r="M34" s="492"/>
      <c r="N34" s="493"/>
      <c r="O34" s="18">
        <v>39904</v>
      </c>
      <c r="P34" s="17" t="s">
        <v>151</v>
      </c>
      <c r="Q34" s="18" t="s">
        <v>903</v>
      </c>
      <c r="R34" s="45" t="s">
        <v>903</v>
      </c>
      <c r="S34" s="20" t="s">
        <v>461</v>
      </c>
    </row>
    <row r="35" spans="1:19" s="19" customFormat="1" ht="12.75">
      <c r="A35" s="20">
        <f t="shared" si="0"/>
        <v>28</v>
      </c>
      <c r="B35" s="488" t="s">
        <v>13</v>
      </c>
      <c r="C35" s="489" t="s">
        <v>773</v>
      </c>
      <c r="D35" s="489" t="s">
        <v>773</v>
      </c>
      <c r="E35" s="490" t="s">
        <v>773</v>
      </c>
      <c r="F35" s="20">
        <v>2544479</v>
      </c>
      <c r="G35" s="16" t="s">
        <v>456</v>
      </c>
      <c r="H35" s="16" t="s">
        <v>457</v>
      </c>
      <c r="I35" s="17" t="s">
        <v>458</v>
      </c>
      <c r="J35" s="49">
        <v>40</v>
      </c>
      <c r="K35" s="46" t="s">
        <v>459</v>
      </c>
      <c r="L35" s="491" t="s">
        <v>467</v>
      </c>
      <c r="M35" s="492"/>
      <c r="N35" s="493"/>
      <c r="O35" s="18">
        <v>39114</v>
      </c>
      <c r="P35" s="17" t="s">
        <v>151</v>
      </c>
      <c r="Q35" s="18" t="s">
        <v>903</v>
      </c>
      <c r="R35" s="45" t="s">
        <v>903</v>
      </c>
      <c r="S35" s="20" t="s">
        <v>481</v>
      </c>
    </row>
    <row r="36" spans="1:19" s="19" customFormat="1" ht="12.75">
      <c r="A36" s="20">
        <f t="shared" si="0"/>
        <v>29</v>
      </c>
      <c r="B36" s="488" t="s">
        <v>1044</v>
      </c>
      <c r="C36" s="489" t="s">
        <v>775</v>
      </c>
      <c r="D36" s="489" t="s">
        <v>775</v>
      </c>
      <c r="E36" s="490" t="s">
        <v>775</v>
      </c>
      <c r="F36" s="20">
        <v>1800062</v>
      </c>
      <c r="G36" s="16" t="s">
        <v>464</v>
      </c>
      <c r="H36" s="16" t="s">
        <v>477</v>
      </c>
      <c r="I36" s="17" t="s">
        <v>458</v>
      </c>
      <c r="J36" s="49">
        <v>40</v>
      </c>
      <c r="K36" s="46" t="s">
        <v>459</v>
      </c>
      <c r="L36" s="491" t="s">
        <v>460</v>
      </c>
      <c r="M36" s="492"/>
      <c r="N36" s="493"/>
      <c r="O36" s="18">
        <v>40379</v>
      </c>
      <c r="P36" s="17" t="s">
        <v>151</v>
      </c>
      <c r="Q36" s="18" t="s">
        <v>903</v>
      </c>
      <c r="R36" s="45" t="s">
        <v>903</v>
      </c>
      <c r="S36" s="20" t="s">
        <v>461</v>
      </c>
    </row>
    <row r="37" spans="1:19" s="19" customFormat="1" ht="12.75">
      <c r="A37" s="20">
        <f t="shared" si="0"/>
        <v>30</v>
      </c>
      <c r="B37" s="488" t="s">
        <v>780</v>
      </c>
      <c r="C37" s="489" t="s">
        <v>775</v>
      </c>
      <c r="D37" s="489" t="s">
        <v>775</v>
      </c>
      <c r="E37" s="490" t="s">
        <v>775</v>
      </c>
      <c r="F37" s="20" t="s">
        <v>601</v>
      </c>
      <c r="G37" s="16" t="s">
        <v>464</v>
      </c>
      <c r="H37" s="16" t="s">
        <v>465</v>
      </c>
      <c r="I37" s="17" t="s">
        <v>466</v>
      </c>
      <c r="J37" s="49">
        <v>40</v>
      </c>
      <c r="K37" s="46" t="s">
        <v>459</v>
      </c>
      <c r="L37" s="491" t="s">
        <v>467</v>
      </c>
      <c r="M37" s="492"/>
      <c r="N37" s="493"/>
      <c r="O37" s="18">
        <v>31625</v>
      </c>
      <c r="P37" s="17" t="s">
        <v>602</v>
      </c>
      <c r="Q37" s="18" t="s">
        <v>903</v>
      </c>
      <c r="R37" s="45" t="s">
        <v>903</v>
      </c>
      <c r="S37" s="20" t="s">
        <v>461</v>
      </c>
    </row>
    <row r="38" spans="1:19" s="19" customFormat="1" ht="12.75">
      <c r="A38" s="20">
        <f t="shared" si="0"/>
        <v>31</v>
      </c>
      <c r="B38" s="488" t="s">
        <v>783</v>
      </c>
      <c r="C38" s="489" t="s">
        <v>781</v>
      </c>
      <c r="D38" s="489" t="s">
        <v>781</v>
      </c>
      <c r="E38" s="490" t="s">
        <v>781</v>
      </c>
      <c r="F38" s="20" t="s">
        <v>539</v>
      </c>
      <c r="G38" s="16" t="s">
        <v>456</v>
      </c>
      <c r="H38" s="16" t="s">
        <v>477</v>
      </c>
      <c r="I38" s="17" t="s">
        <v>472</v>
      </c>
      <c r="J38" s="49">
        <v>40</v>
      </c>
      <c r="K38" s="46" t="s">
        <v>459</v>
      </c>
      <c r="L38" s="491" t="s">
        <v>467</v>
      </c>
      <c r="M38" s="492"/>
      <c r="N38" s="493"/>
      <c r="O38" s="18">
        <v>31625</v>
      </c>
      <c r="P38" s="17" t="s">
        <v>151</v>
      </c>
      <c r="Q38" s="18" t="s">
        <v>903</v>
      </c>
      <c r="R38" s="45" t="s">
        <v>903</v>
      </c>
      <c r="S38" s="20" t="s">
        <v>461</v>
      </c>
    </row>
    <row r="39" spans="1:19" s="19" customFormat="1" ht="12.75">
      <c r="A39" s="20">
        <f t="shared" si="0"/>
        <v>32</v>
      </c>
      <c r="B39" s="488" t="s">
        <v>785</v>
      </c>
      <c r="C39" s="489" t="s">
        <v>784</v>
      </c>
      <c r="D39" s="489" t="s">
        <v>784</v>
      </c>
      <c r="E39" s="490" t="s">
        <v>784</v>
      </c>
      <c r="F39" s="20" t="s">
        <v>560</v>
      </c>
      <c r="G39" s="16" t="s">
        <v>464</v>
      </c>
      <c r="H39" s="16" t="s">
        <v>471</v>
      </c>
      <c r="I39" s="17" t="s">
        <v>480</v>
      </c>
      <c r="J39" s="49">
        <v>40</v>
      </c>
      <c r="K39" s="46" t="s">
        <v>459</v>
      </c>
      <c r="L39" s="491" t="s">
        <v>467</v>
      </c>
      <c r="M39" s="492"/>
      <c r="N39" s="493"/>
      <c r="O39" s="18">
        <v>30372</v>
      </c>
      <c r="P39" s="17" t="s">
        <v>151</v>
      </c>
      <c r="Q39" s="18" t="s">
        <v>903</v>
      </c>
      <c r="R39" s="45" t="s">
        <v>903</v>
      </c>
      <c r="S39" s="20" t="s">
        <v>461</v>
      </c>
    </row>
    <row r="40" spans="1:19" s="19" customFormat="1" ht="12.75">
      <c r="A40" s="20">
        <f t="shared" si="0"/>
        <v>33</v>
      </c>
      <c r="B40" s="488" t="s">
        <v>75</v>
      </c>
      <c r="C40" s="489" t="s">
        <v>789</v>
      </c>
      <c r="D40" s="489" t="s">
        <v>789</v>
      </c>
      <c r="E40" s="490" t="s">
        <v>789</v>
      </c>
      <c r="F40" s="20" t="s">
        <v>510</v>
      </c>
      <c r="G40" s="16" t="s">
        <v>464</v>
      </c>
      <c r="H40" s="16" t="s">
        <v>477</v>
      </c>
      <c r="I40" s="17" t="s">
        <v>494</v>
      </c>
      <c r="J40" s="49">
        <v>40</v>
      </c>
      <c r="K40" s="46" t="s">
        <v>459</v>
      </c>
      <c r="L40" s="491" t="s">
        <v>467</v>
      </c>
      <c r="M40" s="492"/>
      <c r="N40" s="493"/>
      <c r="O40" s="18">
        <v>39833</v>
      </c>
      <c r="P40" s="17" t="s">
        <v>151</v>
      </c>
      <c r="Q40" s="18" t="s">
        <v>903</v>
      </c>
      <c r="R40" s="45" t="s">
        <v>903</v>
      </c>
      <c r="S40" s="20" t="s">
        <v>461</v>
      </c>
    </row>
    <row r="41" spans="1:19" s="19" customFormat="1" ht="12.75">
      <c r="A41" s="20">
        <f t="shared" si="0"/>
        <v>34</v>
      </c>
      <c r="B41" s="488" t="s">
        <v>561</v>
      </c>
      <c r="C41" s="489" t="e">
        <v>#REF!</v>
      </c>
      <c r="D41" s="489" t="e">
        <v>#REF!</v>
      </c>
      <c r="E41" s="490" t="e">
        <v>#REF!</v>
      </c>
      <c r="F41" s="20" t="s">
        <v>565</v>
      </c>
      <c r="G41" s="16" t="s">
        <v>566</v>
      </c>
      <c r="H41" s="16" t="s">
        <v>527</v>
      </c>
      <c r="I41" s="17" t="s">
        <v>480</v>
      </c>
      <c r="J41" s="49">
        <v>40</v>
      </c>
      <c r="K41" s="46" t="s">
        <v>567</v>
      </c>
      <c r="L41" s="491" t="s">
        <v>568</v>
      </c>
      <c r="M41" s="492"/>
      <c r="N41" s="493"/>
      <c r="O41" s="18">
        <v>40634</v>
      </c>
      <c r="P41" s="17" t="s">
        <v>151</v>
      </c>
      <c r="Q41" s="18" t="s">
        <v>903</v>
      </c>
      <c r="R41" s="45" t="s">
        <v>903</v>
      </c>
      <c r="S41" s="20" t="s">
        <v>461</v>
      </c>
    </row>
    <row r="42" spans="1:19" s="19" customFormat="1" ht="12.75">
      <c r="A42" s="20">
        <f t="shared" si="0"/>
        <v>35</v>
      </c>
      <c r="B42" s="488" t="s">
        <v>779</v>
      </c>
      <c r="C42" s="489" t="e">
        <v>#REF!</v>
      </c>
      <c r="D42" s="489" t="e">
        <v>#REF!</v>
      </c>
      <c r="E42" s="490" t="e">
        <v>#REF!</v>
      </c>
      <c r="F42" s="20" t="s">
        <v>572</v>
      </c>
      <c r="G42" s="16" t="s">
        <v>456</v>
      </c>
      <c r="H42" s="16" t="s">
        <v>457</v>
      </c>
      <c r="I42" s="17" t="s">
        <v>480</v>
      </c>
      <c r="J42" s="49">
        <v>40</v>
      </c>
      <c r="K42" s="46" t="s">
        <v>567</v>
      </c>
      <c r="L42" s="491" t="s">
        <v>568</v>
      </c>
      <c r="M42" s="492"/>
      <c r="N42" s="493"/>
      <c r="O42" s="18">
        <v>40794</v>
      </c>
      <c r="P42" s="17" t="s">
        <v>151</v>
      </c>
      <c r="Q42" s="18">
        <v>41524</v>
      </c>
      <c r="R42" s="45" t="s">
        <v>903</v>
      </c>
      <c r="S42" s="20" t="s">
        <v>461</v>
      </c>
    </row>
    <row r="43" spans="1:19" s="19" customFormat="1" ht="12.75">
      <c r="A43" s="20">
        <f t="shared" si="0"/>
        <v>36</v>
      </c>
      <c r="B43" s="488" t="s">
        <v>788</v>
      </c>
      <c r="C43" s="489" t="e">
        <v>#REF!</v>
      </c>
      <c r="D43" s="489" t="e">
        <v>#REF!</v>
      </c>
      <c r="E43" s="490" t="e">
        <v>#REF!</v>
      </c>
      <c r="F43" s="20" t="s">
        <v>575</v>
      </c>
      <c r="G43" s="16" t="s">
        <v>456</v>
      </c>
      <c r="H43" s="16" t="s">
        <v>457</v>
      </c>
      <c r="I43" s="17" t="s">
        <v>480</v>
      </c>
      <c r="J43" s="49">
        <v>40</v>
      </c>
      <c r="K43" s="46" t="s">
        <v>567</v>
      </c>
      <c r="L43" s="491" t="s">
        <v>568</v>
      </c>
      <c r="M43" s="492"/>
      <c r="N43" s="493"/>
      <c r="O43" s="18">
        <v>40795</v>
      </c>
      <c r="P43" s="17" t="s">
        <v>151</v>
      </c>
      <c r="Q43" s="18" t="s">
        <v>903</v>
      </c>
      <c r="R43" s="45" t="s">
        <v>903</v>
      </c>
      <c r="S43" s="20" t="s">
        <v>461</v>
      </c>
    </row>
    <row r="44" spans="1:17" s="8" customFormat="1" ht="12.75">
      <c r="A44"/>
      <c r="B44"/>
      <c r="C44"/>
      <c r="D44"/>
      <c r="E44"/>
      <c r="F44"/>
      <c r="G44"/>
      <c r="H44" s="9"/>
      <c r="I44"/>
      <c r="J44"/>
      <c r="K44"/>
      <c r="L44"/>
      <c r="M44"/>
      <c r="N44"/>
      <c r="O44"/>
      <c r="P44"/>
      <c r="Q44"/>
    </row>
    <row r="45" spans="1:17" s="8" customFormat="1" ht="12.75">
      <c r="A45"/>
      <c r="B45"/>
      <c r="C45"/>
      <c r="D45"/>
      <c r="E45"/>
      <c r="F45"/>
      <c r="G45"/>
      <c r="H45" s="9"/>
      <c r="I45"/>
      <c r="J45"/>
      <c r="K45"/>
      <c r="L45"/>
      <c r="M45"/>
      <c r="N45"/>
      <c r="O45"/>
      <c r="P45"/>
      <c r="Q45"/>
    </row>
    <row r="46" spans="1:17" s="8" customFormat="1" ht="12.75">
      <c r="A46"/>
      <c r="B46"/>
      <c r="C46"/>
      <c r="D46"/>
      <c r="E46"/>
      <c r="F46"/>
      <c r="G46"/>
      <c r="H46" s="9"/>
      <c r="I46"/>
      <c r="J46"/>
      <c r="K46"/>
      <c r="L46"/>
      <c r="M46"/>
      <c r="N46"/>
      <c r="O46"/>
      <c r="P46"/>
      <c r="Q46"/>
    </row>
    <row r="47" spans="1:17" s="8" customFormat="1" ht="12.75">
      <c r="A47"/>
      <c r="B47"/>
      <c r="C47"/>
      <c r="D47"/>
      <c r="E47"/>
      <c r="F47"/>
      <c r="G47"/>
      <c r="H47" s="9"/>
      <c r="I47"/>
      <c r="J47"/>
      <c r="K47"/>
      <c r="L47"/>
      <c r="M47"/>
      <c r="N47"/>
      <c r="O47"/>
      <c r="P47"/>
      <c r="Q47"/>
    </row>
    <row r="48" spans="1:17" s="8" customFormat="1" ht="12.75">
      <c r="A48"/>
      <c r="B48"/>
      <c r="C48"/>
      <c r="D48"/>
      <c r="E48"/>
      <c r="F48"/>
      <c r="G48"/>
      <c r="H48" s="9"/>
      <c r="I48"/>
      <c r="J48"/>
      <c r="K48"/>
      <c r="L48"/>
      <c r="M48"/>
      <c r="N48"/>
      <c r="O48"/>
      <c r="P48"/>
      <c r="Q48"/>
    </row>
    <row r="49" spans="1:17" s="8" customFormat="1" ht="12.75">
      <c r="A49"/>
      <c r="B49"/>
      <c r="C49"/>
      <c r="D49"/>
      <c r="E49"/>
      <c r="F49"/>
      <c r="G49"/>
      <c r="H49" s="9"/>
      <c r="I49"/>
      <c r="J49"/>
      <c r="K49"/>
      <c r="L49"/>
      <c r="M49"/>
      <c r="N49"/>
      <c r="O49"/>
      <c r="P49"/>
      <c r="Q49"/>
    </row>
    <row r="50" spans="1:17" s="8" customFormat="1" ht="12.75">
      <c r="A50"/>
      <c r="B50"/>
      <c r="C50"/>
      <c r="D50"/>
      <c r="E50"/>
      <c r="F50"/>
      <c r="G50"/>
      <c r="H50" s="9"/>
      <c r="I50"/>
      <c r="J50"/>
      <c r="K50"/>
      <c r="L50"/>
      <c r="M50"/>
      <c r="N50"/>
      <c r="O50"/>
      <c r="P50"/>
      <c r="Q50"/>
    </row>
    <row r="51" spans="1:17" s="8" customFormat="1" ht="12.75">
      <c r="A51"/>
      <c r="B51"/>
      <c r="C51"/>
      <c r="D51"/>
      <c r="E51"/>
      <c r="F51"/>
      <c r="G51"/>
      <c r="H51" s="9"/>
      <c r="I51"/>
      <c r="J51"/>
      <c r="K51"/>
      <c r="L51"/>
      <c r="M51"/>
      <c r="N51"/>
      <c r="O51"/>
      <c r="P51"/>
      <c r="Q51"/>
    </row>
    <row r="52" spans="1:17" s="8" customFormat="1" ht="12.75">
      <c r="A52"/>
      <c r="B52"/>
      <c r="C52"/>
      <c r="D52"/>
      <c r="E52"/>
      <c r="F52"/>
      <c r="G52"/>
      <c r="H52" s="9"/>
      <c r="I52"/>
      <c r="J52"/>
      <c r="K52"/>
      <c r="L52"/>
      <c r="M52"/>
      <c r="N52"/>
      <c r="O52"/>
      <c r="P52"/>
      <c r="Q52"/>
    </row>
    <row r="53" spans="1:17" s="8" customFormat="1" ht="12.75">
      <c r="A53"/>
      <c r="B53"/>
      <c r="C53"/>
      <c r="D53"/>
      <c r="E53"/>
      <c r="F53"/>
      <c r="G53"/>
      <c r="H53" s="9"/>
      <c r="I53"/>
      <c r="J53"/>
      <c r="K53"/>
      <c r="L53"/>
      <c r="M53"/>
      <c r="N53"/>
      <c r="O53"/>
      <c r="P53"/>
      <c r="Q53"/>
    </row>
    <row r="54" spans="1:17" s="8" customFormat="1" ht="12.75">
      <c r="A54"/>
      <c r="B54"/>
      <c r="C54"/>
      <c r="D54"/>
      <c r="E54"/>
      <c r="F54"/>
      <c r="G54"/>
      <c r="H54" s="9"/>
      <c r="I54"/>
      <c r="J54"/>
      <c r="K54"/>
      <c r="L54"/>
      <c r="M54"/>
      <c r="N54"/>
      <c r="O54"/>
      <c r="P54"/>
      <c r="Q54"/>
    </row>
    <row r="55" spans="1:17" s="8" customFormat="1" ht="12.75">
      <c r="A55"/>
      <c r="B55"/>
      <c r="C55"/>
      <c r="D55"/>
      <c r="E55"/>
      <c r="F55"/>
      <c r="G55"/>
      <c r="H55" s="9"/>
      <c r="I55"/>
      <c r="J55"/>
      <c r="K55"/>
      <c r="L55"/>
      <c r="M55"/>
      <c r="N55"/>
      <c r="O55"/>
      <c r="P55"/>
      <c r="Q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</sheetData>
  <sheetProtection password="CEFE" sheet="1"/>
  <mergeCells count="80">
    <mergeCell ref="L8:N8"/>
    <mergeCell ref="B8:E8"/>
    <mergeCell ref="B12:E12"/>
    <mergeCell ref="L13:N13"/>
    <mergeCell ref="B13:E13"/>
    <mergeCell ref="B10:E10"/>
    <mergeCell ref="B11:E11"/>
    <mergeCell ref="L11:N11"/>
    <mergeCell ref="L12:N12"/>
    <mergeCell ref="B9:E9"/>
    <mergeCell ref="L18:N18"/>
    <mergeCell ref="L14:N14"/>
    <mergeCell ref="B14:E14"/>
    <mergeCell ref="L15:N15"/>
    <mergeCell ref="L16:N16"/>
    <mergeCell ref="B17:E17"/>
    <mergeCell ref="B18:E18"/>
    <mergeCell ref="L17:N17"/>
    <mergeCell ref="L9:N9"/>
    <mergeCell ref="L10:N10"/>
    <mergeCell ref="L21:N21"/>
    <mergeCell ref="B20:E20"/>
    <mergeCell ref="B21:E21"/>
    <mergeCell ref="L19:N19"/>
    <mergeCell ref="B19:E19"/>
    <mergeCell ref="L20:N20"/>
    <mergeCell ref="B15:E15"/>
    <mergeCell ref="B16:E16"/>
    <mergeCell ref="L25:N25"/>
    <mergeCell ref="B24:E24"/>
    <mergeCell ref="B25:E25"/>
    <mergeCell ref="L26:N26"/>
    <mergeCell ref="L23:N23"/>
    <mergeCell ref="B22:E22"/>
    <mergeCell ref="B23:E23"/>
    <mergeCell ref="L24:N24"/>
    <mergeCell ref="L22:N22"/>
    <mergeCell ref="L29:N29"/>
    <mergeCell ref="B28:E28"/>
    <mergeCell ref="B29:E29"/>
    <mergeCell ref="L30:N30"/>
    <mergeCell ref="L27:N27"/>
    <mergeCell ref="B26:E26"/>
    <mergeCell ref="B27:E27"/>
    <mergeCell ref="L28:N28"/>
    <mergeCell ref="L33:N33"/>
    <mergeCell ref="B32:E32"/>
    <mergeCell ref="B33:E33"/>
    <mergeCell ref="L34:N34"/>
    <mergeCell ref="B34:E34"/>
    <mergeCell ref="L31:N31"/>
    <mergeCell ref="B30:E30"/>
    <mergeCell ref="B31:E31"/>
    <mergeCell ref="L32:N32"/>
    <mergeCell ref="L37:N37"/>
    <mergeCell ref="B37:E37"/>
    <mergeCell ref="L35:N35"/>
    <mergeCell ref="B35:E35"/>
    <mergeCell ref="L36:N36"/>
    <mergeCell ref="B36:E36"/>
    <mergeCell ref="L40:N40"/>
    <mergeCell ref="B40:E40"/>
    <mergeCell ref="L38:N38"/>
    <mergeCell ref="B38:E38"/>
    <mergeCell ref="L39:N39"/>
    <mergeCell ref="B39:E39"/>
    <mergeCell ref="L41:N41"/>
    <mergeCell ref="B41:E41"/>
    <mergeCell ref="B42:E42"/>
    <mergeCell ref="L42:N42"/>
    <mergeCell ref="B43:E43"/>
    <mergeCell ref="L43:N43"/>
    <mergeCell ref="A1:S1"/>
    <mergeCell ref="J7:K7"/>
    <mergeCell ref="A4:S6"/>
    <mergeCell ref="E3:Q3"/>
    <mergeCell ref="B7:E7"/>
    <mergeCell ref="A3:D3"/>
    <mergeCell ref="A2:S2"/>
    <mergeCell ref="L7:N7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838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684</v>
      </c>
      <c r="R3" s="396"/>
      <c r="S3" s="28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2.75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</row>
    <row r="7" spans="1:19" s="41" customFormat="1" ht="13.5" customHeight="1">
      <c r="A7" s="401" t="s">
        <v>769</v>
      </c>
      <c r="B7" s="402"/>
      <c r="C7" s="402"/>
      <c r="D7" s="402"/>
      <c r="E7" s="402"/>
      <c r="F7" s="402"/>
      <c r="G7" s="402"/>
      <c r="H7" s="403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</row>
    <row r="8" spans="1:22" ht="12.75">
      <c r="A8" s="57" t="s">
        <v>753</v>
      </c>
      <c r="B8" s="405" t="s">
        <v>917</v>
      </c>
      <c r="C8" s="405"/>
      <c r="D8" s="405"/>
      <c r="E8" s="405"/>
      <c r="F8" s="405"/>
      <c r="G8" s="405"/>
      <c r="H8" s="405"/>
      <c r="I8" s="405"/>
      <c r="J8" s="406"/>
      <c r="K8" s="402" t="s">
        <v>816</v>
      </c>
      <c r="L8" s="402"/>
      <c r="M8" s="405" t="s">
        <v>921</v>
      </c>
      <c r="N8" s="405"/>
      <c r="O8" s="406"/>
      <c r="P8" s="105" t="s">
        <v>678</v>
      </c>
      <c r="Q8" s="114">
        <v>41484</v>
      </c>
      <c r="R8" s="111" t="s">
        <v>679</v>
      </c>
      <c r="S8" s="114">
        <v>41488</v>
      </c>
      <c r="T8" s="115"/>
      <c r="U8" s="4"/>
      <c r="V8" s="4"/>
    </row>
    <row r="9" spans="1:22" ht="12.75">
      <c r="A9" s="401" t="s">
        <v>834</v>
      </c>
      <c r="B9" s="402"/>
      <c r="C9" s="405" t="s">
        <v>918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6"/>
      <c r="T9" s="115"/>
      <c r="U9" s="4"/>
      <c r="V9" s="4"/>
    </row>
    <row r="10" spans="1:19" ht="12.75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</row>
    <row r="11" spans="1:22" ht="12.75">
      <c r="A11" s="57" t="s">
        <v>753</v>
      </c>
      <c r="B11" s="405" t="s">
        <v>919</v>
      </c>
      <c r="C11" s="405"/>
      <c r="D11" s="405"/>
      <c r="E11" s="405"/>
      <c r="F11" s="405"/>
      <c r="G11" s="405"/>
      <c r="H11" s="405"/>
      <c r="I11" s="405"/>
      <c r="J11" s="406"/>
      <c r="K11" s="402" t="s">
        <v>816</v>
      </c>
      <c r="L11" s="402"/>
      <c r="M11" s="405" t="s">
        <v>919</v>
      </c>
      <c r="N11" s="405"/>
      <c r="O11" s="406"/>
      <c r="P11" s="105" t="s">
        <v>678</v>
      </c>
      <c r="Q11" s="114">
        <v>41530</v>
      </c>
      <c r="R11" s="111" t="s">
        <v>679</v>
      </c>
      <c r="S11" s="114">
        <v>41530</v>
      </c>
      <c r="T11" s="115"/>
      <c r="U11" s="4"/>
      <c r="V11" s="4"/>
    </row>
    <row r="12" spans="1:22" ht="12.75">
      <c r="A12" s="401" t="s">
        <v>834</v>
      </c>
      <c r="B12" s="402"/>
      <c r="C12" s="405" t="s">
        <v>920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6"/>
      <c r="T12" s="115"/>
      <c r="U12" s="4"/>
      <c r="V12" s="4"/>
    </row>
    <row r="13" spans="1:19" ht="12.75">
      <c r="A13" s="400"/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</row>
    <row r="14" spans="1:19" s="41" customFormat="1" ht="13.5" customHeight="1">
      <c r="A14" s="401" t="s">
        <v>771</v>
      </c>
      <c r="B14" s="402"/>
      <c r="C14" s="402"/>
      <c r="D14" s="402"/>
      <c r="E14" s="402"/>
      <c r="F14" s="402"/>
      <c r="G14" s="402"/>
      <c r="H14" s="403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</row>
    <row r="15" spans="1:22" ht="12.75">
      <c r="A15" s="57" t="s">
        <v>753</v>
      </c>
      <c r="B15" s="405" t="s">
        <v>1098</v>
      </c>
      <c r="C15" s="405"/>
      <c r="D15" s="405"/>
      <c r="E15" s="405"/>
      <c r="F15" s="405"/>
      <c r="G15" s="405"/>
      <c r="H15" s="405"/>
      <c r="I15" s="405"/>
      <c r="J15" s="406"/>
      <c r="K15" s="402" t="s">
        <v>816</v>
      </c>
      <c r="L15" s="402"/>
      <c r="M15" s="405" t="s">
        <v>903</v>
      </c>
      <c r="N15" s="405"/>
      <c r="O15" s="406"/>
      <c r="P15" s="105" t="s">
        <v>678</v>
      </c>
      <c r="Q15" s="114">
        <v>41540</v>
      </c>
      <c r="R15" s="111" t="s">
        <v>679</v>
      </c>
      <c r="S15" s="114">
        <v>41544</v>
      </c>
      <c r="T15" s="115"/>
      <c r="U15" s="4"/>
      <c r="V15" s="4"/>
    </row>
    <row r="16" spans="1:22" ht="12.75">
      <c r="A16" s="401" t="s">
        <v>834</v>
      </c>
      <c r="B16" s="402"/>
      <c r="C16" s="405" t="s">
        <v>1099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6"/>
      <c r="T16" s="115"/>
      <c r="U16" s="4"/>
      <c r="V16" s="4"/>
    </row>
    <row r="17" spans="1:19" ht="12.75">
      <c r="A17" s="400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</row>
    <row r="18" spans="1:19" s="41" customFormat="1" ht="13.5" customHeight="1">
      <c r="A18" s="401" t="s">
        <v>377</v>
      </c>
      <c r="B18" s="402"/>
      <c r="C18" s="402"/>
      <c r="D18" s="402"/>
      <c r="E18" s="402"/>
      <c r="F18" s="402"/>
      <c r="G18" s="402"/>
      <c r="H18" s="403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</row>
    <row r="19" spans="1:22" ht="12.75">
      <c r="A19" s="57" t="s">
        <v>753</v>
      </c>
      <c r="B19" s="405" t="s">
        <v>76</v>
      </c>
      <c r="C19" s="405"/>
      <c r="D19" s="405"/>
      <c r="E19" s="405"/>
      <c r="F19" s="405"/>
      <c r="G19" s="405"/>
      <c r="H19" s="405"/>
      <c r="I19" s="405"/>
      <c r="J19" s="406"/>
      <c r="K19" s="402" t="s">
        <v>816</v>
      </c>
      <c r="L19" s="402"/>
      <c r="M19" s="405" t="s">
        <v>903</v>
      </c>
      <c r="N19" s="405"/>
      <c r="O19" s="406"/>
      <c r="P19" s="105" t="s">
        <v>678</v>
      </c>
      <c r="Q19" s="114">
        <v>41515</v>
      </c>
      <c r="R19" s="111" t="s">
        <v>679</v>
      </c>
      <c r="S19" s="114">
        <v>41516</v>
      </c>
      <c r="T19" s="115"/>
      <c r="U19" s="4"/>
      <c r="V19" s="4"/>
    </row>
    <row r="20" spans="1:22" ht="12.75">
      <c r="A20" s="401" t="s">
        <v>834</v>
      </c>
      <c r="B20" s="402"/>
      <c r="C20" s="405" t="s">
        <v>378</v>
      </c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6"/>
      <c r="T20" s="115"/>
      <c r="U20" s="4"/>
      <c r="V20" s="4"/>
    </row>
    <row r="21" spans="1:19" ht="12.75">
      <c r="A21" s="400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</row>
    <row r="22" spans="1:19" s="41" customFormat="1" ht="13.5" customHeight="1">
      <c r="A22" s="401" t="s">
        <v>780</v>
      </c>
      <c r="B22" s="402"/>
      <c r="C22" s="402"/>
      <c r="D22" s="402"/>
      <c r="E22" s="402"/>
      <c r="F22" s="402"/>
      <c r="G22" s="402"/>
      <c r="H22" s="403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</row>
    <row r="23" spans="1:22" ht="12.75">
      <c r="A23" s="57" t="s">
        <v>753</v>
      </c>
      <c r="B23" s="405" t="s">
        <v>428</v>
      </c>
      <c r="C23" s="405"/>
      <c r="D23" s="405"/>
      <c r="E23" s="405"/>
      <c r="F23" s="405"/>
      <c r="G23" s="405"/>
      <c r="H23" s="405"/>
      <c r="I23" s="405"/>
      <c r="J23" s="406"/>
      <c r="K23" s="402" t="s">
        <v>816</v>
      </c>
      <c r="L23" s="402"/>
      <c r="M23" s="405" t="s">
        <v>973</v>
      </c>
      <c r="N23" s="405"/>
      <c r="O23" s="406"/>
      <c r="P23" s="105" t="s">
        <v>678</v>
      </c>
      <c r="Q23" s="114">
        <v>41554</v>
      </c>
      <c r="R23" s="111" t="s">
        <v>679</v>
      </c>
      <c r="S23" s="114">
        <v>41565</v>
      </c>
      <c r="T23" s="115"/>
      <c r="U23" s="4"/>
      <c r="V23" s="4"/>
    </row>
    <row r="24" spans="1:22" ht="12.75">
      <c r="A24" s="401" t="s">
        <v>834</v>
      </c>
      <c r="B24" s="402"/>
      <c r="C24" s="405" t="s">
        <v>429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6"/>
      <c r="T24" s="115"/>
      <c r="U24" s="4"/>
      <c r="V24" s="4"/>
    </row>
    <row r="25" spans="1:19" ht="12.75">
      <c r="A25" s="400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</row>
    <row r="26" spans="1:19" s="41" customFormat="1" ht="13.5" customHeight="1">
      <c r="A26" s="401" t="s">
        <v>75</v>
      </c>
      <c r="B26" s="402"/>
      <c r="C26" s="402"/>
      <c r="D26" s="402"/>
      <c r="E26" s="402"/>
      <c r="F26" s="402"/>
      <c r="G26" s="402"/>
      <c r="H26" s="403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</row>
    <row r="27" spans="1:22" ht="12.75">
      <c r="A27" s="57" t="s">
        <v>753</v>
      </c>
      <c r="B27" s="405" t="s">
        <v>76</v>
      </c>
      <c r="C27" s="405"/>
      <c r="D27" s="405"/>
      <c r="E27" s="405"/>
      <c r="F27" s="405"/>
      <c r="G27" s="405"/>
      <c r="H27" s="405"/>
      <c r="I27" s="405"/>
      <c r="J27" s="406"/>
      <c r="K27" s="402" t="s">
        <v>816</v>
      </c>
      <c r="L27" s="402"/>
      <c r="M27" s="405" t="s">
        <v>903</v>
      </c>
      <c r="N27" s="405"/>
      <c r="O27" s="406"/>
      <c r="P27" s="105" t="s">
        <v>678</v>
      </c>
      <c r="Q27" s="114">
        <v>41493</v>
      </c>
      <c r="R27" s="111" t="s">
        <v>679</v>
      </c>
      <c r="S27" s="114">
        <v>41493</v>
      </c>
      <c r="T27" s="115"/>
      <c r="U27" s="4"/>
      <c r="V27" s="4"/>
    </row>
    <row r="28" spans="1:22" ht="12.75">
      <c r="A28" s="401" t="s">
        <v>834</v>
      </c>
      <c r="B28" s="402"/>
      <c r="C28" s="405" t="s">
        <v>603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115"/>
      <c r="U28" s="4"/>
      <c r="V28" s="4"/>
    </row>
  </sheetData>
  <sheetProtection password="CEFE" sheet="1"/>
  <mergeCells count="52">
    <mergeCell ref="A28:B28"/>
    <mergeCell ref="C28:S28"/>
    <mergeCell ref="A24:B24"/>
    <mergeCell ref="C24:S24"/>
    <mergeCell ref="A25:S25"/>
    <mergeCell ref="A26:H26"/>
    <mergeCell ref="I26:S26"/>
    <mergeCell ref="B27:J27"/>
    <mergeCell ref="K27:L27"/>
    <mergeCell ref="M27:O27"/>
    <mergeCell ref="A20:B20"/>
    <mergeCell ref="C20:S20"/>
    <mergeCell ref="A21:S21"/>
    <mergeCell ref="A22:H22"/>
    <mergeCell ref="I22:S22"/>
    <mergeCell ref="B23:J23"/>
    <mergeCell ref="K23:L23"/>
    <mergeCell ref="M23:O23"/>
    <mergeCell ref="A16:B16"/>
    <mergeCell ref="C16:S16"/>
    <mergeCell ref="A17:S17"/>
    <mergeCell ref="A18:H18"/>
    <mergeCell ref="I18:S18"/>
    <mergeCell ref="B19:J19"/>
    <mergeCell ref="K19:L19"/>
    <mergeCell ref="M19:O19"/>
    <mergeCell ref="A12:B12"/>
    <mergeCell ref="C12:S12"/>
    <mergeCell ref="A13:S13"/>
    <mergeCell ref="A14:H14"/>
    <mergeCell ref="I14:S14"/>
    <mergeCell ref="B15:J15"/>
    <mergeCell ref="K15:L15"/>
    <mergeCell ref="M15:O15"/>
    <mergeCell ref="A9:B9"/>
    <mergeCell ref="C9:S9"/>
    <mergeCell ref="A10:S10"/>
    <mergeCell ref="B11:J11"/>
    <mergeCell ref="K11:L11"/>
    <mergeCell ref="M11:O11"/>
    <mergeCell ref="A6:S6"/>
    <mergeCell ref="A7:H7"/>
    <mergeCell ref="I7:S7"/>
    <mergeCell ref="B8:J8"/>
    <mergeCell ref="K8:L8"/>
    <mergeCell ref="M8:O8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835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684</v>
      </c>
      <c r="R3" s="396"/>
      <c r="S3" s="28" t="s">
        <v>900</v>
      </c>
    </row>
    <row r="4" spans="1:19" ht="12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</row>
    <row r="5" spans="1:19" s="41" customFormat="1" ht="13.5" customHeight="1">
      <c r="A5" s="105" t="s">
        <v>836</v>
      </c>
      <c r="B5" s="405" t="s">
        <v>763</v>
      </c>
      <c r="C5" s="405"/>
      <c r="D5" s="405"/>
      <c r="E5" s="405"/>
      <c r="F5" s="405"/>
      <c r="G5" s="405"/>
      <c r="H5" s="406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</row>
    <row r="6" spans="1:22" ht="12.75">
      <c r="A6" s="57" t="s">
        <v>837</v>
      </c>
      <c r="B6" s="405" t="s">
        <v>1060</v>
      </c>
      <c r="C6" s="405"/>
      <c r="D6" s="405"/>
      <c r="E6" s="405"/>
      <c r="F6" s="405"/>
      <c r="G6" s="405"/>
      <c r="H6" s="405"/>
      <c r="I6" s="405"/>
      <c r="J6" s="405"/>
      <c r="K6" s="401" t="s">
        <v>753</v>
      </c>
      <c r="L6" s="402"/>
      <c r="M6" s="405" t="s">
        <v>1062</v>
      </c>
      <c r="N6" s="405"/>
      <c r="O6" s="406"/>
      <c r="P6" s="105" t="s">
        <v>678</v>
      </c>
      <c r="Q6" s="114">
        <v>41477</v>
      </c>
      <c r="R6" s="111" t="s">
        <v>679</v>
      </c>
      <c r="S6" s="114">
        <v>41480</v>
      </c>
      <c r="T6" s="115"/>
      <c r="U6" s="4"/>
      <c r="V6" s="4"/>
    </row>
    <row r="7" spans="1:22" ht="12.75">
      <c r="A7" s="401" t="s">
        <v>834</v>
      </c>
      <c r="B7" s="402"/>
      <c r="C7" s="405" t="s">
        <v>1061</v>
      </c>
      <c r="D7" s="405"/>
      <c r="E7" s="405"/>
      <c r="F7" s="405"/>
      <c r="G7" s="405"/>
      <c r="H7" s="405"/>
      <c r="I7" s="405"/>
      <c r="J7" s="405"/>
      <c r="K7" s="405"/>
      <c r="L7" s="406"/>
      <c r="M7" s="401" t="s">
        <v>816</v>
      </c>
      <c r="N7" s="402"/>
      <c r="O7" s="405" t="s">
        <v>911</v>
      </c>
      <c r="P7" s="405"/>
      <c r="Q7" s="405"/>
      <c r="R7" s="405"/>
      <c r="S7" s="406"/>
      <c r="T7" s="115"/>
      <c r="U7" s="4"/>
      <c r="V7" s="4"/>
    </row>
    <row r="8" spans="1:19" ht="12.75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</row>
    <row r="9" spans="1:19" s="41" customFormat="1" ht="13.5" customHeight="1">
      <c r="A9" s="105" t="s">
        <v>836</v>
      </c>
      <c r="B9" s="405" t="s">
        <v>769</v>
      </c>
      <c r="C9" s="405"/>
      <c r="D9" s="405"/>
      <c r="E9" s="405"/>
      <c r="F9" s="405"/>
      <c r="G9" s="405"/>
      <c r="H9" s="406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</row>
    <row r="10" spans="1:22" ht="12.75">
      <c r="A10" s="57" t="s">
        <v>837</v>
      </c>
      <c r="B10" s="405" t="s">
        <v>922</v>
      </c>
      <c r="C10" s="405"/>
      <c r="D10" s="405"/>
      <c r="E10" s="405"/>
      <c r="F10" s="405"/>
      <c r="G10" s="405"/>
      <c r="H10" s="405"/>
      <c r="I10" s="405"/>
      <c r="J10" s="405"/>
      <c r="K10" s="401" t="s">
        <v>753</v>
      </c>
      <c r="L10" s="402"/>
      <c r="M10" s="405" t="s">
        <v>926</v>
      </c>
      <c r="N10" s="405"/>
      <c r="O10" s="406"/>
      <c r="P10" s="105" t="s">
        <v>678</v>
      </c>
      <c r="Q10" s="114">
        <v>41477</v>
      </c>
      <c r="R10" s="111" t="s">
        <v>679</v>
      </c>
      <c r="S10" s="114">
        <v>41481</v>
      </c>
      <c r="T10" s="115"/>
      <c r="U10" s="4"/>
      <c r="V10" s="4"/>
    </row>
    <row r="11" spans="1:22" ht="12.75">
      <c r="A11" s="401" t="s">
        <v>834</v>
      </c>
      <c r="B11" s="402"/>
      <c r="C11" s="405" t="s">
        <v>923</v>
      </c>
      <c r="D11" s="405"/>
      <c r="E11" s="405"/>
      <c r="F11" s="405"/>
      <c r="G11" s="405"/>
      <c r="H11" s="405"/>
      <c r="I11" s="405"/>
      <c r="J11" s="405"/>
      <c r="K11" s="405"/>
      <c r="L11" s="406"/>
      <c r="M11" s="401" t="s">
        <v>816</v>
      </c>
      <c r="N11" s="402"/>
      <c r="O11" s="405" t="s">
        <v>927</v>
      </c>
      <c r="P11" s="405"/>
      <c r="Q11" s="405"/>
      <c r="R11" s="405"/>
      <c r="S11" s="406"/>
      <c r="T11" s="115"/>
      <c r="U11" s="4"/>
      <c r="V11" s="4"/>
    </row>
    <row r="12" spans="1:19" ht="12.75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</row>
    <row r="13" spans="1:22" ht="12.75">
      <c r="A13" s="57" t="s">
        <v>837</v>
      </c>
      <c r="B13" s="405" t="s">
        <v>924</v>
      </c>
      <c r="C13" s="405"/>
      <c r="D13" s="405"/>
      <c r="E13" s="405"/>
      <c r="F13" s="405"/>
      <c r="G13" s="405"/>
      <c r="H13" s="405"/>
      <c r="I13" s="405"/>
      <c r="J13" s="405"/>
      <c r="K13" s="401" t="s">
        <v>753</v>
      </c>
      <c r="L13" s="402"/>
      <c r="M13" s="405" t="s">
        <v>917</v>
      </c>
      <c r="N13" s="405"/>
      <c r="O13" s="406"/>
      <c r="P13" s="105" t="s">
        <v>678</v>
      </c>
      <c r="Q13" s="114">
        <v>41435</v>
      </c>
      <c r="R13" s="111" t="s">
        <v>679</v>
      </c>
      <c r="S13" s="114">
        <v>41439</v>
      </c>
      <c r="T13" s="115"/>
      <c r="U13" s="4"/>
      <c r="V13" s="4"/>
    </row>
    <row r="14" spans="1:22" ht="12.75">
      <c r="A14" s="401" t="s">
        <v>834</v>
      </c>
      <c r="B14" s="402"/>
      <c r="C14" s="405" t="s">
        <v>925</v>
      </c>
      <c r="D14" s="405"/>
      <c r="E14" s="405"/>
      <c r="F14" s="405"/>
      <c r="G14" s="405"/>
      <c r="H14" s="405"/>
      <c r="I14" s="405"/>
      <c r="J14" s="405"/>
      <c r="K14" s="405"/>
      <c r="L14" s="406"/>
      <c r="M14" s="401" t="s">
        <v>816</v>
      </c>
      <c r="N14" s="402"/>
      <c r="O14" s="405" t="s">
        <v>921</v>
      </c>
      <c r="P14" s="405"/>
      <c r="Q14" s="405"/>
      <c r="R14" s="405"/>
      <c r="S14" s="406"/>
      <c r="T14" s="115"/>
      <c r="U14" s="4"/>
      <c r="V14" s="4"/>
    </row>
    <row r="15" spans="1:19" ht="12.75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</row>
    <row r="16" spans="1:19" s="41" customFormat="1" ht="13.5" customHeight="1">
      <c r="A16" s="105" t="s">
        <v>836</v>
      </c>
      <c r="B16" s="405" t="s">
        <v>20</v>
      </c>
      <c r="C16" s="405"/>
      <c r="D16" s="405"/>
      <c r="E16" s="405"/>
      <c r="F16" s="405"/>
      <c r="G16" s="405"/>
      <c r="H16" s="406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</row>
    <row r="17" spans="1:22" ht="12.75">
      <c r="A17" s="57" t="s">
        <v>837</v>
      </c>
      <c r="B17" s="405" t="s">
        <v>21</v>
      </c>
      <c r="C17" s="405"/>
      <c r="D17" s="405"/>
      <c r="E17" s="405"/>
      <c r="F17" s="405"/>
      <c r="G17" s="405"/>
      <c r="H17" s="405"/>
      <c r="I17" s="405"/>
      <c r="J17" s="405"/>
      <c r="K17" s="401" t="s">
        <v>753</v>
      </c>
      <c r="L17" s="402"/>
      <c r="M17" s="405" t="s">
        <v>27</v>
      </c>
      <c r="N17" s="405"/>
      <c r="O17" s="406"/>
      <c r="P17" s="105" t="s">
        <v>678</v>
      </c>
      <c r="Q17" s="114" t="s">
        <v>29</v>
      </c>
      <c r="R17" s="111" t="s">
        <v>679</v>
      </c>
      <c r="S17" s="114">
        <v>41548</v>
      </c>
      <c r="T17" s="115"/>
      <c r="U17" s="4"/>
      <c r="V17" s="4"/>
    </row>
    <row r="18" spans="1:22" ht="12.75">
      <c r="A18" s="401" t="s">
        <v>834</v>
      </c>
      <c r="B18" s="402"/>
      <c r="C18" s="405" t="s">
        <v>22</v>
      </c>
      <c r="D18" s="405"/>
      <c r="E18" s="405"/>
      <c r="F18" s="405"/>
      <c r="G18" s="405"/>
      <c r="H18" s="405"/>
      <c r="I18" s="405"/>
      <c r="J18" s="405"/>
      <c r="K18" s="405"/>
      <c r="L18" s="406"/>
      <c r="M18" s="401" t="s">
        <v>816</v>
      </c>
      <c r="N18" s="402"/>
      <c r="O18" s="405" t="s">
        <v>30</v>
      </c>
      <c r="P18" s="405"/>
      <c r="Q18" s="405"/>
      <c r="R18" s="405"/>
      <c r="S18" s="406"/>
      <c r="T18" s="115"/>
      <c r="U18" s="4"/>
      <c r="V18" s="4"/>
    </row>
    <row r="19" spans="1:19" ht="12.75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</row>
    <row r="20" spans="1:22" ht="12.75">
      <c r="A20" s="57" t="s">
        <v>837</v>
      </c>
      <c r="B20" s="405" t="s">
        <v>23</v>
      </c>
      <c r="C20" s="405"/>
      <c r="D20" s="405"/>
      <c r="E20" s="405"/>
      <c r="F20" s="405"/>
      <c r="G20" s="405"/>
      <c r="H20" s="405"/>
      <c r="I20" s="405"/>
      <c r="J20" s="405"/>
      <c r="K20" s="401" t="s">
        <v>753</v>
      </c>
      <c r="L20" s="402"/>
      <c r="M20" s="405" t="s">
        <v>28</v>
      </c>
      <c r="N20" s="405"/>
      <c r="O20" s="406"/>
      <c r="P20" s="105" t="s">
        <v>678</v>
      </c>
      <c r="Q20" s="114">
        <v>41471</v>
      </c>
      <c r="R20" s="111" t="s">
        <v>679</v>
      </c>
      <c r="S20" s="114">
        <v>41471</v>
      </c>
      <c r="T20" s="115"/>
      <c r="U20" s="4"/>
      <c r="V20" s="4"/>
    </row>
    <row r="21" spans="1:22" ht="12.75">
      <c r="A21" s="401" t="s">
        <v>834</v>
      </c>
      <c r="B21" s="402"/>
      <c r="C21" s="405" t="s">
        <v>24</v>
      </c>
      <c r="D21" s="405"/>
      <c r="E21" s="405"/>
      <c r="F21" s="405"/>
      <c r="G21" s="405"/>
      <c r="H21" s="405"/>
      <c r="I21" s="405"/>
      <c r="J21" s="405"/>
      <c r="K21" s="405"/>
      <c r="L21" s="406"/>
      <c r="M21" s="401" t="s">
        <v>816</v>
      </c>
      <c r="N21" s="402"/>
      <c r="O21" s="405" t="s">
        <v>903</v>
      </c>
      <c r="P21" s="405"/>
      <c r="Q21" s="405"/>
      <c r="R21" s="405"/>
      <c r="S21" s="406"/>
      <c r="T21" s="115"/>
      <c r="U21" s="4"/>
      <c r="V21" s="4"/>
    </row>
    <row r="22" spans="1:19" ht="12.75">
      <c r="A22" s="400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</row>
    <row r="23" spans="1:22" ht="12.75">
      <c r="A23" s="57" t="s">
        <v>837</v>
      </c>
      <c r="B23" s="405" t="s">
        <v>25</v>
      </c>
      <c r="C23" s="405"/>
      <c r="D23" s="405"/>
      <c r="E23" s="405"/>
      <c r="F23" s="405"/>
      <c r="G23" s="405"/>
      <c r="H23" s="405"/>
      <c r="I23" s="405"/>
      <c r="J23" s="405"/>
      <c r="K23" s="401" t="s">
        <v>753</v>
      </c>
      <c r="L23" s="402"/>
      <c r="M23" s="405" t="s">
        <v>919</v>
      </c>
      <c r="N23" s="405"/>
      <c r="O23" s="406"/>
      <c r="P23" s="105" t="s">
        <v>678</v>
      </c>
      <c r="Q23" s="114">
        <v>41500</v>
      </c>
      <c r="R23" s="111" t="s">
        <v>679</v>
      </c>
      <c r="S23" s="114" t="s">
        <v>31</v>
      </c>
      <c r="T23" s="115"/>
      <c r="U23" s="4"/>
      <c r="V23" s="4"/>
    </row>
    <row r="24" spans="1:22" ht="12.75">
      <c r="A24" s="401" t="s">
        <v>834</v>
      </c>
      <c r="B24" s="402"/>
      <c r="C24" s="405" t="s">
        <v>26</v>
      </c>
      <c r="D24" s="405"/>
      <c r="E24" s="405"/>
      <c r="F24" s="405"/>
      <c r="G24" s="405"/>
      <c r="H24" s="405"/>
      <c r="I24" s="405"/>
      <c r="J24" s="405"/>
      <c r="K24" s="405"/>
      <c r="L24" s="406"/>
      <c r="M24" s="401" t="s">
        <v>816</v>
      </c>
      <c r="N24" s="402"/>
      <c r="O24" s="405" t="s">
        <v>903</v>
      </c>
      <c r="P24" s="405"/>
      <c r="Q24" s="405"/>
      <c r="R24" s="405"/>
      <c r="S24" s="406"/>
      <c r="T24" s="115"/>
      <c r="U24" s="4"/>
      <c r="V24" s="4"/>
    </row>
    <row r="25" spans="1:19" ht="12.75">
      <c r="A25" s="400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</row>
    <row r="26" spans="1:19" s="41" customFormat="1" ht="13.5" customHeight="1">
      <c r="A26" s="105" t="s">
        <v>836</v>
      </c>
      <c r="B26" s="405" t="s">
        <v>377</v>
      </c>
      <c r="C26" s="405"/>
      <c r="D26" s="405"/>
      <c r="E26" s="405"/>
      <c r="F26" s="405"/>
      <c r="G26" s="405"/>
      <c r="H26" s="406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</row>
    <row r="27" spans="1:22" ht="12.75">
      <c r="A27" s="57" t="s">
        <v>837</v>
      </c>
      <c r="B27" s="405" t="s">
        <v>379</v>
      </c>
      <c r="C27" s="405"/>
      <c r="D27" s="405"/>
      <c r="E27" s="405"/>
      <c r="F27" s="405"/>
      <c r="G27" s="405"/>
      <c r="H27" s="405"/>
      <c r="I27" s="405"/>
      <c r="J27" s="405"/>
      <c r="K27" s="401" t="s">
        <v>753</v>
      </c>
      <c r="L27" s="402"/>
      <c r="M27" s="405" t="s">
        <v>219</v>
      </c>
      <c r="N27" s="405"/>
      <c r="O27" s="406"/>
      <c r="P27" s="105" t="s">
        <v>678</v>
      </c>
      <c r="Q27" s="114">
        <v>41453</v>
      </c>
      <c r="R27" s="111" t="s">
        <v>679</v>
      </c>
      <c r="S27" s="114">
        <v>41453</v>
      </c>
      <c r="T27" s="115"/>
      <c r="U27" s="4"/>
      <c r="V27" s="4"/>
    </row>
    <row r="28" spans="1:22" ht="12.75">
      <c r="A28" s="401" t="s">
        <v>834</v>
      </c>
      <c r="B28" s="402"/>
      <c r="C28" s="405" t="s">
        <v>380</v>
      </c>
      <c r="D28" s="405"/>
      <c r="E28" s="405"/>
      <c r="F28" s="405"/>
      <c r="G28" s="405"/>
      <c r="H28" s="405"/>
      <c r="I28" s="405"/>
      <c r="J28" s="405"/>
      <c r="K28" s="405"/>
      <c r="L28" s="406"/>
      <c r="M28" s="401" t="s">
        <v>816</v>
      </c>
      <c r="N28" s="402"/>
      <c r="O28" s="405" t="s">
        <v>903</v>
      </c>
      <c r="P28" s="405"/>
      <c r="Q28" s="405"/>
      <c r="R28" s="405"/>
      <c r="S28" s="406"/>
      <c r="T28" s="115"/>
      <c r="U28" s="4"/>
      <c r="V28" s="4"/>
    </row>
    <row r="29" spans="1:19" ht="12.75">
      <c r="A29" s="400"/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</row>
    <row r="30" spans="1:19" s="41" customFormat="1" ht="13.5" customHeight="1">
      <c r="A30" s="105" t="s">
        <v>836</v>
      </c>
      <c r="B30" s="405" t="s">
        <v>313</v>
      </c>
      <c r="C30" s="405"/>
      <c r="D30" s="405"/>
      <c r="E30" s="405"/>
      <c r="F30" s="405"/>
      <c r="G30" s="405"/>
      <c r="H30" s="406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</row>
    <row r="31" spans="1:22" ht="12.75">
      <c r="A31" s="57" t="s">
        <v>837</v>
      </c>
      <c r="B31" s="405" t="s">
        <v>314</v>
      </c>
      <c r="C31" s="405"/>
      <c r="D31" s="405"/>
      <c r="E31" s="405"/>
      <c r="F31" s="405"/>
      <c r="G31" s="405"/>
      <c r="H31" s="405"/>
      <c r="I31" s="405"/>
      <c r="J31" s="405"/>
      <c r="K31" s="401" t="s">
        <v>753</v>
      </c>
      <c r="L31" s="402"/>
      <c r="M31" s="405" t="s">
        <v>219</v>
      </c>
      <c r="N31" s="405"/>
      <c r="O31" s="406"/>
      <c r="P31" s="105" t="s">
        <v>678</v>
      </c>
      <c r="Q31" s="114" t="s">
        <v>317</v>
      </c>
      <c r="R31" s="111" t="s">
        <v>679</v>
      </c>
      <c r="S31" s="114">
        <v>41500</v>
      </c>
      <c r="T31" s="115"/>
      <c r="U31" s="4"/>
      <c r="V31" s="4"/>
    </row>
    <row r="32" spans="1:22" ht="12.75">
      <c r="A32" s="401" t="s">
        <v>834</v>
      </c>
      <c r="B32" s="402"/>
      <c r="C32" s="405" t="s">
        <v>315</v>
      </c>
      <c r="D32" s="405"/>
      <c r="E32" s="405"/>
      <c r="F32" s="405"/>
      <c r="G32" s="405"/>
      <c r="H32" s="405"/>
      <c r="I32" s="405"/>
      <c r="J32" s="405"/>
      <c r="K32" s="405"/>
      <c r="L32" s="406"/>
      <c r="M32" s="401" t="s">
        <v>816</v>
      </c>
      <c r="N32" s="402"/>
      <c r="O32" s="405" t="s">
        <v>903</v>
      </c>
      <c r="P32" s="405"/>
      <c r="Q32" s="405"/>
      <c r="R32" s="405"/>
      <c r="S32" s="406"/>
      <c r="T32" s="115"/>
      <c r="U32" s="4"/>
      <c r="V32" s="4"/>
    </row>
    <row r="33" spans="1:19" ht="12.75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</row>
    <row r="34" spans="1:22" ht="12.75">
      <c r="A34" s="57" t="s">
        <v>837</v>
      </c>
      <c r="B34" s="405" t="s">
        <v>772</v>
      </c>
      <c r="C34" s="405"/>
      <c r="D34" s="405"/>
      <c r="E34" s="405"/>
      <c r="F34" s="405"/>
      <c r="G34" s="405"/>
      <c r="H34" s="405"/>
      <c r="I34" s="405"/>
      <c r="J34" s="405"/>
      <c r="K34" s="401" t="s">
        <v>753</v>
      </c>
      <c r="L34" s="402"/>
      <c r="M34" s="405" t="s">
        <v>28</v>
      </c>
      <c r="N34" s="405"/>
      <c r="O34" s="406"/>
      <c r="P34" s="105" t="s">
        <v>678</v>
      </c>
      <c r="Q34" s="114" t="s">
        <v>317</v>
      </c>
      <c r="R34" s="111" t="s">
        <v>679</v>
      </c>
      <c r="S34" s="114" t="s">
        <v>317</v>
      </c>
      <c r="T34" s="115"/>
      <c r="U34" s="4"/>
      <c r="V34" s="4"/>
    </row>
    <row r="35" spans="1:22" ht="12.75">
      <c r="A35" s="401" t="s">
        <v>834</v>
      </c>
      <c r="B35" s="402"/>
      <c r="C35" s="405" t="s">
        <v>316</v>
      </c>
      <c r="D35" s="405"/>
      <c r="E35" s="405"/>
      <c r="F35" s="405"/>
      <c r="G35" s="405"/>
      <c r="H35" s="405"/>
      <c r="I35" s="405"/>
      <c r="J35" s="405"/>
      <c r="K35" s="405"/>
      <c r="L35" s="406"/>
      <c r="M35" s="401" t="s">
        <v>816</v>
      </c>
      <c r="N35" s="402"/>
      <c r="O35" s="405" t="s">
        <v>903</v>
      </c>
      <c r="P35" s="405"/>
      <c r="Q35" s="405"/>
      <c r="R35" s="405"/>
      <c r="S35" s="406"/>
      <c r="T35" s="115"/>
      <c r="U35" s="4"/>
      <c r="V35" s="4"/>
    </row>
    <row r="36" spans="1:19" s="41" customFormat="1" ht="13.5" customHeight="1">
      <c r="A36" s="105" t="s">
        <v>836</v>
      </c>
      <c r="B36" s="405" t="s">
        <v>225</v>
      </c>
      <c r="C36" s="405"/>
      <c r="D36" s="405"/>
      <c r="E36" s="405"/>
      <c r="F36" s="405"/>
      <c r="G36" s="405"/>
      <c r="H36" s="406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</row>
    <row r="37" spans="1:22" ht="12.75">
      <c r="A37" s="57" t="s">
        <v>837</v>
      </c>
      <c r="B37" s="405" t="s">
        <v>226</v>
      </c>
      <c r="C37" s="405"/>
      <c r="D37" s="405"/>
      <c r="E37" s="405"/>
      <c r="F37" s="405"/>
      <c r="G37" s="405"/>
      <c r="H37" s="405"/>
      <c r="I37" s="405"/>
      <c r="J37" s="405"/>
      <c r="K37" s="401" t="s">
        <v>753</v>
      </c>
      <c r="L37" s="402"/>
      <c r="M37" s="405" t="s">
        <v>919</v>
      </c>
      <c r="N37" s="405"/>
      <c r="O37" s="406"/>
      <c r="P37" s="105" t="s">
        <v>678</v>
      </c>
      <c r="Q37" s="114">
        <v>41499</v>
      </c>
      <c r="R37" s="111" t="s">
        <v>679</v>
      </c>
      <c r="S37" s="114">
        <v>41499</v>
      </c>
      <c r="T37" s="115"/>
      <c r="U37" s="4"/>
      <c r="V37" s="4"/>
    </row>
    <row r="38" spans="1:22" ht="12.75">
      <c r="A38" s="401" t="s">
        <v>834</v>
      </c>
      <c r="B38" s="402"/>
      <c r="C38" s="405" t="s">
        <v>227</v>
      </c>
      <c r="D38" s="405"/>
      <c r="E38" s="405"/>
      <c r="F38" s="405"/>
      <c r="G38" s="405"/>
      <c r="H38" s="405"/>
      <c r="I38" s="405"/>
      <c r="J38" s="405"/>
      <c r="K38" s="405"/>
      <c r="L38" s="406"/>
      <c r="M38" s="401" t="s">
        <v>816</v>
      </c>
      <c r="N38" s="402"/>
      <c r="O38" s="405" t="s">
        <v>903</v>
      </c>
      <c r="P38" s="405"/>
      <c r="Q38" s="405"/>
      <c r="R38" s="405"/>
      <c r="S38" s="406"/>
      <c r="T38" s="115"/>
      <c r="U38" s="4"/>
      <c r="V38" s="4"/>
    </row>
    <row r="39" spans="1:19" ht="12.75">
      <c r="A39" s="400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</row>
    <row r="40" spans="1:19" s="41" customFormat="1" ht="13.5" customHeight="1">
      <c r="A40" s="105" t="s">
        <v>836</v>
      </c>
      <c r="B40" s="405" t="s">
        <v>785</v>
      </c>
      <c r="C40" s="405"/>
      <c r="D40" s="405"/>
      <c r="E40" s="405"/>
      <c r="F40" s="405"/>
      <c r="G40" s="405"/>
      <c r="H40" s="406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</row>
    <row r="41" spans="1:22" ht="12.75">
      <c r="A41" s="57" t="s">
        <v>837</v>
      </c>
      <c r="B41" s="405" t="s">
        <v>773</v>
      </c>
      <c r="C41" s="405"/>
      <c r="D41" s="405"/>
      <c r="E41" s="405"/>
      <c r="F41" s="405"/>
      <c r="G41" s="405"/>
      <c r="H41" s="405"/>
      <c r="I41" s="405"/>
      <c r="J41" s="405"/>
      <c r="K41" s="401" t="s">
        <v>753</v>
      </c>
      <c r="L41" s="402"/>
      <c r="M41" s="405" t="s">
        <v>219</v>
      </c>
      <c r="N41" s="405"/>
      <c r="O41" s="406"/>
      <c r="P41" s="105" t="s">
        <v>678</v>
      </c>
      <c r="Q41" s="114">
        <v>41481</v>
      </c>
      <c r="R41" s="111" t="s">
        <v>679</v>
      </c>
      <c r="S41" s="114">
        <v>41481</v>
      </c>
      <c r="T41" s="115"/>
      <c r="U41" s="4"/>
      <c r="V41" s="4"/>
    </row>
    <row r="42" spans="1:22" ht="12.75">
      <c r="A42" s="401" t="s">
        <v>834</v>
      </c>
      <c r="B42" s="402"/>
      <c r="C42" s="405" t="s">
        <v>259</v>
      </c>
      <c r="D42" s="405"/>
      <c r="E42" s="405"/>
      <c r="F42" s="405"/>
      <c r="G42" s="405"/>
      <c r="H42" s="405"/>
      <c r="I42" s="405"/>
      <c r="J42" s="405"/>
      <c r="K42" s="405"/>
      <c r="L42" s="406"/>
      <c r="M42" s="401" t="s">
        <v>816</v>
      </c>
      <c r="N42" s="402"/>
      <c r="O42" s="405" t="s">
        <v>903</v>
      </c>
      <c r="P42" s="405"/>
      <c r="Q42" s="405"/>
      <c r="R42" s="405"/>
      <c r="S42" s="406"/>
      <c r="T42" s="115"/>
      <c r="U42" s="4"/>
      <c r="V42" s="4"/>
    </row>
    <row r="43" spans="1:19" ht="12.75">
      <c r="A43" s="400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</row>
    <row r="44" spans="1:22" ht="12.75">
      <c r="A44" s="57" t="s">
        <v>837</v>
      </c>
      <c r="B44" s="405" t="s">
        <v>260</v>
      </c>
      <c r="C44" s="405"/>
      <c r="D44" s="405"/>
      <c r="E44" s="405"/>
      <c r="F44" s="405"/>
      <c r="G44" s="405"/>
      <c r="H44" s="405"/>
      <c r="I44" s="405"/>
      <c r="J44" s="405"/>
      <c r="K44" s="401" t="s">
        <v>753</v>
      </c>
      <c r="L44" s="402"/>
      <c r="M44" s="405" t="s">
        <v>219</v>
      </c>
      <c r="N44" s="405"/>
      <c r="O44" s="406"/>
      <c r="P44" s="105" t="s">
        <v>678</v>
      </c>
      <c r="Q44" s="114">
        <v>41484</v>
      </c>
      <c r="R44" s="111" t="s">
        <v>679</v>
      </c>
      <c r="S44" s="114">
        <v>41484</v>
      </c>
      <c r="T44" s="115"/>
      <c r="U44" s="4"/>
      <c r="V44" s="4"/>
    </row>
    <row r="45" spans="1:22" ht="12.75">
      <c r="A45" s="401" t="s">
        <v>834</v>
      </c>
      <c r="B45" s="402"/>
      <c r="C45" s="405" t="s">
        <v>261</v>
      </c>
      <c r="D45" s="405"/>
      <c r="E45" s="405"/>
      <c r="F45" s="405"/>
      <c r="G45" s="405"/>
      <c r="H45" s="405"/>
      <c r="I45" s="405"/>
      <c r="J45" s="405"/>
      <c r="K45" s="405"/>
      <c r="L45" s="406"/>
      <c r="M45" s="401" t="s">
        <v>816</v>
      </c>
      <c r="N45" s="402"/>
      <c r="O45" s="405" t="s">
        <v>903</v>
      </c>
      <c r="P45" s="405"/>
      <c r="Q45" s="405"/>
      <c r="R45" s="405"/>
      <c r="S45" s="406"/>
      <c r="T45" s="115"/>
      <c r="U45" s="4"/>
      <c r="V45" s="4"/>
    </row>
    <row r="46" spans="1:19" ht="12.75">
      <c r="A46" s="400"/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</row>
    <row r="47" spans="1:22" ht="12.75">
      <c r="A47" s="57" t="s">
        <v>837</v>
      </c>
      <c r="B47" s="405" t="s">
        <v>260</v>
      </c>
      <c r="C47" s="405"/>
      <c r="D47" s="405"/>
      <c r="E47" s="405"/>
      <c r="F47" s="405"/>
      <c r="G47" s="405"/>
      <c r="H47" s="405"/>
      <c r="I47" s="405"/>
      <c r="J47" s="405"/>
      <c r="K47" s="401" t="s">
        <v>753</v>
      </c>
      <c r="L47" s="402"/>
      <c r="M47" s="405" t="s">
        <v>219</v>
      </c>
      <c r="N47" s="405"/>
      <c r="O47" s="406"/>
      <c r="P47" s="105" t="s">
        <v>678</v>
      </c>
      <c r="Q47" s="114">
        <v>41499</v>
      </c>
      <c r="R47" s="111" t="s">
        <v>679</v>
      </c>
      <c r="S47" s="114">
        <v>41499</v>
      </c>
      <c r="T47" s="115"/>
      <c r="U47" s="4"/>
      <c r="V47" s="4"/>
    </row>
    <row r="48" spans="1:22" ht="12.75">
      <c r="A48" s="401" t="s">
        <v>834</v>
      </c>
      <c r="B48" s="402"/>
      <c r="C48" s="405" t="s">
        <v>262</v>
      </c>
      <c r="D48" s="405"/>
      <c r="E48" s="405"/>
      <c r="F48" s="405"/>
      <c r="G48" s="405"/>
      <c r="H48" s="405"/>
      <c r="I48" s="405"/>
      <c r="J48" s="405"/>
      <c r="K48" s="405"/>
      <c r="L48" s="406"/>
      <c r="M48" s="401" t="s">
        <v>816</v>
      </c>
      <c r="N48" s="402"/>
      <c r="O48" s="405" t="s">
        <v>903</v>
      </c>
      <c r="P48" s="405"/>
      <c r="Q48" s="405"/>
      <c r="R48" s="405"/>
      <c r="S48" s="406"/>
      <c r="T48" s="115"/>
      <c r="U48" s="4"/>
      <c r="V48" s="4"/>
    </row>
    <row r="49" spans="1:19" ht="12.75">
      <c r="A49" s="400"/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</row>
    <row r="50" spans="1:19" s="41" customFormat="1" ht="13.5" customHeight="1">
      <c r="A50" s="105" t="s">
        <v>836</v>
      </c>
      <c r="B50" s="405" t="s">
        <v>75</v>
      </c>
      <c r="C50" s="405"/>
      <c r="D50" s="405"/>
      <c r="E50" s="405"/>
      <c r="F50" s="405"/>
      <c r="G50" s="405"/>
      <c r="H50" s="406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</row>
    <row r="51" spans="1:22" ht="12.75">
      <c r="A51" s="57" t="s">
        <v>837</v>
      </c>
      <c r="B51" s="405" t="s">
        <v>77</v>
      </c>
      <c r="C51" s="405"/>
      <c r="D51" s="405"/>
      <c r="E51" s="405"/>
      <c r="F51" s="405"/>
      <c r="G51" s="405"/>
      <c r="H51" s="405"/>
      <c r="I51" s="405"/>
      <c r="J51" s="405"/>
      <c r="K51" s="401" t="s">
        <v>753</v>
      </c>
      <c r="L51" s="402"/>
      <c r="M51" s="405" t="s">
        <v>28</v>
      </c>
      <c r="N51" s="405"/>
      <c r="O51" s="406"/>
      <c r="P51" s="105" t="s">
        <v>678</v>
      </c>
      <c r="Q51" s="114">
        <v>41429</v>
      </c>
      <c r="R51" s="111" t="s">
        <v>679</v>
      </c>
      <c r="S51" s="114">
        <v>41430</v>
      </c>
      <c r="T51" s="115"/>
      <c r="U51" s="4"/>
      <c r="V51" s="4"/>
    </row>
    <row r="52" spans="1:22" ht="12.75">
      <c r="A52" s="401" t="s">
        <v>834</v>
      </c>
      <c r="B52" s="402"/>
      <c r="C52" s="405" t="s">
        <v>78</v>
      </c>
      <c r="D52" s="405"/>
      <c r="E52" s="405"/>
      <c r="F52" s="405"/>
      <c r="G52" s="405"/>
      <c r="H52" s="405"/>
      <c r="I52" s="405"/>
      <c r="J52" s="405"/>
      <c r="K52" s="405"/>
      <c r="L52" s="406"/>
      <c r="M52" s="401" t="s">
        <v>816</v>
      </c>
      <c r="N52" s="402"/>
      <c r="O52" s="405" t="s">
        <v>903</v>
      </c>
      <c r="P52" s="405"/>
      <c r="Q52" s="405"/>
      <c r="R52" s="405"/>
      <c r="S52" s="406"/>
      <c r="T52" s="115"/>
      <c r="U52" s="4"/>
      <c r="V52" s="4"/>
    </row>
    <row r="53" spans="1:19" ht="12.75">
      <c r="A53" s="400"/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</row>
    <row r="54" spans="1:22" ht="12.75">
      <c r="A54" s="57" t="s">
        <v>837</v>
      </c>
      <c r="B54" s="405" t="s">
        <v>79</v>
      </c>
      <c r="C54" s="405"/>
      <c r="D54" s="405"/>
      <c r="E54" s="405"/>
      <c r="F54" s="405"/>
      <c r="G54" s="405"/>
      <c r="H54" s="405"/>
      <c r="I54" s="405"/>
      <c r="J54" s="405"/>
      <c r="K54" s="401" t="s">
        <v>753</v>
      </c>
      <c r="L54" s="402"/>
      <c r="M54" s="405" t="s">
        <v>989</v>
      </c>
      <c r="N54" s="405"/>
      <c r="O54" s="406"/>
      <c r="P54" s="105" t="s">
        <v>678</v>
      </c>
      <c r="Q54" s="114">
        <v>41379</v>
      </c>
      <c r="R54" s="111" t="s">
        <v>679</v>
      </c>
      <c r="S54" s="114">
        <v>41383</v>
      </c>
      <c r="T54" s="115"/>
      <c r="U54" s="4"/>
      <c r="V54" s="4"/>
    </row>
    <row r="55" spans="1:22" ht="12.75">
      <c r="A55" s="401" t="s">
        <v>834</v>
      </c>
      <c r="B55" s="402"/>
      <c r="C55" s="405" t="s">
        <v>80</v>
      </c>
      <c r="D55" s="405"/>
      <c r="E55" s="405"/>
      <c r="F55" s="405"/>
      <c r="G55" s="405"/>
      <c r="H55" s="405"/>
      <c r="I55" s="405"/>
      <c r="J55" s="405"/>
      <c r="K55" s="405"/>
      <c r="L55" s="406"/>
      <c r="M55" s="401" t="s">
        <v>816</v>
      </c>
      <c r="N55" s="402"/>
      <c r="O55" s="405" t="s">
        <v>82</v>
      </c>
      <c r="P55" s="405"/>
      <c r="Q55" s="405"/>
      <c r="R55" s="405"/>
      <c r="S55" s="406"/>
      <c r="T55" s="115"/>
      <c r="U55" s="4"/>
      <c r="V55" s="4"/>
    </row>
    <row r="56" spans="1:19" ht="12.75">
      <c r="A56" s="400"/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</row>
    <row r="57" spans="1:22" ht="12.75">
      <c r="A57" s="57" t="s">
        <v>837</v>
      </c>
      <c r="B57" s="405" t="s">
        <v>81</v>
      </c>
      <c r="C57" s="405"/>
      <c r="D57" s="405"/>
      <c r="E57" s="405"/>
      <c r="F57" s="405"/>
      <c r="G57" s="405"/>
      <c r="H57" s="405"/>
      <c r="I57" s="405"/>
      <c r="J57" s="405"/>
      <c r="K57" s="401" t="s">
        <v>753</v>
      </c>
      <c r="L57" s="402"/>
      <c r="M57" s="405" t="s">
        <v>28</v>
      </c>
      <c r="N57" s="405"/>
      <c r="O57" s="406"/>
      <c r="P57" s="105" t="s">
        <v>678</v>
      </c>
      <c r="Q57" s="114">
        <v>41381</v>
      </c>
      <c r="R57" s="111" t="s">
        <v>679</v>
      </c>
      <c r="S57" s="114">
        <v>41383</v>
      </c>
      <c r="T57" s="115"/>
      <c r="U57" s="4"/>
      <c r="V57" s="4"/>
    </row>
    <row r="58" spans="1:22" ht="12.75">
      <c r="A58" s="401" t="s">
        <v>834</v>
      </c>
      <c r="B58" s="402"/>
      <c r="C58" s="405" t="s">
        <v>78</v>
      </c>
      <c r="D58" s="405"/>
      <c r="E58" s="405"/>
      <c r="F58" s="405"/>
      <c r="G58" s="405"/>
      <c r="H58" s="405"/>
      <c r="I58" s="405"/>
      <c r="J58" s="405"/>
      <c r="K58" s="405"/>
      <c r="L58" s="406"/>
      <c r="M58" s="401" t="s">
        <v>816</v>
      </c>
      <c r="N58" s="402"/>
      <c r="O58" s="405" t="s">
        <v>903</v>
      </c>
      <c r="P58" s="405"/>
      <c r="Q58" s="405"/>
      <c r="R58" s="405"/>
      <c r="S58" s="406"/>
      <c r="T58" s="115"/>
      <c r="U58" s="4"/>
      <c r="V58" s="4"/>
    </row>
  </sheetData>
  <sheetProtection password="CEFE" sheet="1"/>
  <mergeCells count="148">
    <mergeCell ref="A56:S56"/>
    <mergeCell ref="B57:J57"/>
    <mergeCell ref="K57:L57"/>
    <mergeCell ref="M57:O57"/>
    <mergeCell ref="A58:B58"/>
    <mergeCell ref="C58:L58"/>
    <mergeCell ref="M58:N58"/>
    <mergeCell ref="O58:S58"/>
    <mergeCell ref="A53:S53"/>
    <mergeCell ref="B54:J54"/>
    <mergeCell ref="K54:L54"/>
    <mergeCell ref="M54:O54"/>
    <mergeCell ref="A55:B55"/>
    <mergeCell ref="C55:L55"/>
    <mergeCell ref="M55:N55"/>
    <mergeCell ref="O55:S55"/>
    <mergeCell ref="B51:J51"/>
    <mergeCell ref="K51:L51"/>
    <mergeCell ref="M51:O51"/>
    <mergeCell ref="A52:B52"/>
    <mergeCell ref="C52:L52"/>
    <mergeCell ref="M52:N52"/>
    <mergeCell ref="O52:S52"/>
    <mergeCell ref="A48:B48"/>
    <mergeCell ref="C48:L48"/>
    <mergeCell ref="M48:N48"/>
    <mergeCell ref="O48:S48"/>
    <mergeCell ref="A49:S49"/>
    <mergeCell ref="B50:H50"/>
    <mergeCell ref="I50:S50"/>
    <mergeCell ref="A45:B45"/>
    <mergeCell ref="C45:L45"/>
    <mergeCell ref="M45:N45"/>
    <mergeCell ref="O45:S45"/>
    <mergeCell ref="A46:S46"/>
    <mergeCell ref="B47:J47"/>
    <mergeCell ref="K47:L47"/>
    <mergeCell ref="M47:O47"/>
    <mergeCell ref="A42:B42"/>
    <mergeCell ref="C42:L42"/>
    <mergeCell ref="M42:N42"/>
    <mergeCell ref="O42:S42"/>
    <mergeCell ref="A43:S43"/>
    <mergeCell ref="B44:J44"/>
    <mergeCell ref="K44:L44"/>
    <mergeCell ref="M44:O44"/>
    <mergeCell ref="A39:S39"/>
    <mergeCell ref="B40:H40"/>
    <mergeCell ref="I40:S40"/>
    <mergeCell ref="B41:J41"/>
    <mergeCell ref="K41:L41"/>
    <mergeCell ref="M41:O41"/>
    <mergeCell ref="B37:J37"/>
    <mergeCell ref="K37:L37"/>
    <mergeCell ref="M37:O37"/>
    <mergeCell ref="A38:B38"/>
    <mergeCell ref="C38:L38"/>
    <mergeCell ref="M38:N38"/>
    <mergeCell ref="O38:S38"/>
    <mergeCell ref="A35:B35"/>
    <mergeCell ref="C35:L35"/>
    <mergeCell ref="M35:N35"/>
    <mergeCell ref="O35:S35"/>
    <mergeCell ref="B36:H36"/>
    <mergeCell ref="I36:S36"/>
    <mergeCell ref="A32:B32"/>
    <mergeCell ref="C32:L32"/>
    <mergeCell ref="M32:N32"/>
    <mergeCell ref="O32:S32"/>
    <mergeCell ref="A33:S33"/>
    <mergeCell ref="B34:J34"/>
    <mergeCell ref="K34:L34"/>
    <mergeCell ref="M34:O34"/>
    <mergeCell ref="A29:S29"/>
    <mergeCell ref="B30:H30"/>
    <mergeCell ref="I30:S30"/>
    <mergeCell ref="B31:J31"/>
    <mergeCell ref="K31:L31"/>
    <mergeCell ref="M31:O31"/>
    <mergeCell ref="B27:J27"/>
    <mergeCell ref="K27:L27"/>
    <mergeCell ref="M27:O27"/>
    <mergeCell ref="A28:B28"/>
    <mergeCell ref="C28:L28"/>
    <mergeCell ref="M28:N28"/>
    <mergeCell ref="O28:S28"/>
    <mergeCell ref="B26:H26"/>
    <mergeCell ref="I26:S26"/>
    <mergeCell ref="A24:B24"/>
    <mergeCell ref="C24:L24"/>
    <mergeCell ref="M24:N24"/>
    <mergeCell ref="O24:S24"/>
    <mergeCell ref="A25:S25"/>
    <mergeCell ref="A21:B21"/>
    <mergeCell ref="C21:L21"/>
    <mergeCell ref="M21:N21"/>
    <mergeCell ref="O21:S21"/>
    <mergeCell ref="A22:S22"/>
    <mergeCell ref="B23:J23"/>
    <mergeCell ref="K23:L23"/>
    <mergeCell ref="M23:O23"/>
    <mergeCell ref="A18:B18"/>
    <mergeCell ref="C18:L18"/>
    <mergeCell ref="M18:N18"/>
    <mergeCell ref="O18:S18"/>
    <mergeCell ref="A19:S19"/>
    <mergeCell ref="B20:J20"/>
    <mergeCell ref="K20:L20"/>
    <mergeCell ref="M20:O20"/>
    <mergeCell ref="A15:S15"/>
    <mergeCell ref="B16:H16"/>
    <mergeCell ref="I16:S16"/>
    <mergeCell ref="B17:J17"/>
    <mergeCell ref="K17:L17"/>
    <mergeCell ref="M17:O17"/>
    <mergeCell ref="B10:J10"/>
    <mergeCell ref="K10:L10"/>
    <mergeCell ref="M10:O10"/>
    <mergeCell ref="A11:B11"/>
    <mergeCell ref="C11:L11"/>
    <mergeCell ref="M11:N11"/>
    <mergeCell ref="O11:S11"/>
    <mergeCell ref="A7:B7"/>
    <mergeCell ref="C7:L7"/>
    <mergeCell ref="M7:N7"/>
    <mergeCell ref="O7:S7"/>
    <mergeCell ref="I5:S5"/>
    <mergeCell ref="B6:J6"/>
    <mergeCell ref="K6:L6"/>
    <mergeCell ref="M6:O6"/>
    <mergeCell ref="A1:S1"/>
    <mergeCell ref="A2:S2"/>
    <mergeCell ref="A3:D3"/>
    <mergeCell ref="Q3:R3"/>
    <mergeCell ref="E3:P3"/>
    <mergeCell ref="A12:S12"/>
    <mergeCell ref="B13:J13"/>
    <mergeCell ref="K13:L13"/>
    <mergeCell ref="M13:O13"/>
    <mergeCell ref="A8:S8"/>
    <mergeCell ref="B9:H9"/>
    <mergeCell ref="I9:S9"/>
    <mergeCell ref="A4:S4"/>
    <mergeCell ref="B5:H5"/>
    <mergeCell ref="A14:B14"/>
    <mergeCell ref="C14:L14"/>
    <mergeCell ref="M14:N14"/>
    <mergeCell ref="O14:S1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831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684</v>
      </c>
      <c r="R3" s="396"/>
      <c r="S3" s="28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2.75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</row>
    <row r="7" spans="1:19" s="41" customFormat="1" ht="13.5" customHeight="1">
      <c r="A7" s="401" t="s">
        <v>1044</v>
      </c>
      <c r="B7" s="402"/>
      <c r="C7" s="402"/>
      <c r="D7" s="402"/>
      <c r="E7" s="402"/>
      <c r="F7" s="403"/>
      <c r="G7" s="407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</row>
    <row r="8" spans="1:22" ht="12.75">
      <c r="A8" s="57" t="s">
        <v>833</v>
      </c>
      <c r="B8" s="405" t="s">
        <v>1045</v>
      </c>
      <c r="C8" s="405"/>
      <c r="D8" s="405"/>
      <c r="E8" s="405"/>
      <c r="F8" s="405"/>
      <c r="G8" s="405"/>
      <c r="H8" s="405"/>
      <c r="I8" s="405"/>
      <c r="J8" s="405"/>
      <c r="K8" s="405"/>
      <c r="L8" s="406"/>
      <c r="M8" s="57" t="s">
        <v>829</v>
      </c>
      <c r="N8" s="405" t="s">
        <v>1046</v>
      </c>
      <c r="O8" s="405"/>
      <c r="P8" s="405"/>
      <c r="Q8" s="406"/>
      <c r="R8" s="113" t="s">
        <v>832</v>
      </c>
      <c r="S8" s="114" t="s">
        <v>1047</v>
      </c>
      <c r="T8" s="115"/>
      <c r="U8" s="4"/>
      <c r="V8" s="4"/>
    </row>
    <row r="9" spans="1:19" ht="12.75">
      <c r="A9" s="400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</row>
    <row r="10" spans="1:19" s="41" customFormat="1" ht="13.5" customHeight="1">
      <c r="A10" s="401" t="s">
        <v>780</v>
      </c>
      <c r="B10" s="402"/>
      <c r="C10" s="402"/>
      <c r="D10" s="402"/>
      <c r="E10" s="402"/>
      <c r="F10" s="403"/>
      <c r="G10" s="407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</row>
    <row r="11" spans="1:22" ht="12.75">
      <c r="A11" s="57" t="s">
        <v>833</v>
      </c>
      <c r="B11" s="405" t="s">
        <v>430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6"/>
      <c r="M11" s="57" t="s">
        <v>829</v>
      </c>
      <c r="N11" s="405" t="s">
        <v>431</v>
      </c>
      <c r="O11" s="405"/>
      <c r="P11" s="405"/>
      <c r="Q11" s="406"/>
      <c r="R11" s="113" t="s">
        <v>832</v>
      </c>
      <c r="S11" s="114">
        <v>41565</v>
      </c>
      <c r="T11" s="115"/>
      <c r="U11" s="4"/>
      <c r="V11" s="4"/>
    </row>
    <row r="12" spans="1:19" ht="12.75">
      <c r="A12" s="400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</row>
    <row r="13" spans="1:19" s="41" customFormat="1" ht="13.5" customHeight="1">
      <c r="A13" s="401" t="s">
        <v>75</v>
      </c>
      <c r="B13" s="402"/>
      <c r="C13" s="402"/>
      <c r="D13" s="402"/>
      <c r="E13" s="402"/>
      <c r="F13" s="403"/>
      <c r="G13" s="407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</row>
    <row r="14" spans="1:22" ht="12.75">
      <c r="A14" s="57" t="s">
        <v>833</v>
      </c>
      <c r="B14" s="405" t="s">
        <v>83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6"/>
      <c r="M14" s="57" t="s">
        <v>829</v>
      </c>
      <c r="N14" s="405" t="s">
        <v>85</v>
      </c>
      <c r="O14" s="405"/>
      <c r="P14" s="405"/>
      <c r="Q14" s="406"/>
      <c r="R14" s="113" t="s">
        <v>832</v>
      </c>
      <c r="S14" s="114">
        <v>41516</v>
      </c>
      <c r="T14" s="115"/>
      <c r="U14" s="4"/>
      <c r="V14" s="4"/>
    </row>
    <row r="15" spans="1:22" ht="12.75">
      <c r="A15" s="57" t="s">
        <v>833</v>
      </c>
      <c r="B15" s="405" t="s">
        <v>84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6"/>
      <c r="M15" s="57" t="s">
        <v>829</v>
      </c>
      <c r="N15" s="405" t="s">
        <v>85</v>
      </c>
      <c r="O15" s="405"/>
      <c r="P15" s="405"/>
      <c r="Q15" s="406"/>
      <c r="R15" s="113" t="s">
        <v>832</v>
      </c>
      <c r="S15" s="114" t="s">
        <v>903</v>
      </c>
      <c r="T15" s="115"/>
      <c r="U15" s="4"/>
      <c r="V15" s="4"/>
    </row>
  </sheetData>
  <sheetProtection password="CEFE" sheet="1"/>
  <mergeCells count="23">
    <mergeCell ref="B14:L14"/>
    <mergeCell ref="N14:Q14"/>
    <mergeCell ref="B15:L15"/>
    <mergeCell ref="N15:Q15"/>
    <mergeCell ref="A12:S12"/>
    <mergeCell ref="A13:F13"/>
    <mergeCell ref="G13:S13"/>
    <mergeCell ref="B8:L8"/>
    <mergeCell ref="N8:Q8"/>
    <mergeCell ref="A10:F10"/>
    <mergeCell ref="G10:S10"/>
    <mergeCell ref="B11:L11"/>
    <mergeCell ref="N11:Q11"/>
    <mergeCell ref="A6:S6"/>
    <mergeCell ref="A7:F7"/>
    <mergeCell ref="G7:S7"/>
    <mergeCell ref="A9:S9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827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684</v>
      </c>
      <c r="R3" s="396"/>
      <c r="S3" s="28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2.75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2.75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</row>
    <row r="7" spans="1:19" s="41" customFormat="1" ht="13.5" customHeight="1">
      <c r="A7" s="401" t="s">
        <v>769</v>
      </c>
      <c r="B7" s="402"/>
      <c r="C7" s="402"/>
      <c r="D7" s="402"/>
      <c r="E7" s="402"/>
      <c r="F7" s="403"/>
      <c r="G7" s="407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</row>
    <row r="8" spans="1:22" ht="12.75">
      <c r="A8" s="57" t="s">
        <v>828</v>
      </c>
      <c r="B8" s="405" t="s">
        <v>928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6"/>
      <c r="T8" s="115"/>
      <c r="U8" s="4"/>
      <c r="V8" s="4"/>
    </row>
    <row r="9" spans="1:19" ht="12.75">
      <c r="A9" s="408" t="s">
        <v>753</v>
      </c>
      <c r="B9" s="409"/>
      <c r="C9" s="400" t="s">
        <v>917</v>
      </c>
      <c r="D9" s="400"/>
      <c r="E9" s="400"/>
      <c r="F9" s="400"/>
      <c r="G9" s="400"/>
      <c r="H9" s="400"/>
      <c r="I9" s="400"/>
      <c r="J9" s="400"/>
      <c r="K9" s="112" t="s">
        <v>678</v>
      </c>
      <c r="L9" s="116">
        <v>41484</v>
      </c>
      <c r="M9" s="117" t="s">
        <v>679</v>
      </c>
      <c r="N9" s="118">
        <v>41488</v>
      </c>
      <c r="O9" s="408" t="s">
        <v>830</v>
      </c>
      <c r="P9" s="409"/>
      <c r="Q9" s="400" t="s">
        <v>929</v>
      </c>
      <c r="R9" s="400"/>
      <c r="S9" s="410"/>
    </row>
    <row r="10" spans="1:19" ht="12.75">
      <c r="A10" s="411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</row>
    <row r="11" spans="1:19" ht="12.75">
      <c r="A11" s="400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</row>
    <row r="12" spans="1:19" s="41" customFormat="1" ht="13.5" customHeight="1">
      <c r="A12" s="401" t="s">
        <v>771</v>
      </c>
      <c r="B12" s="402"/>
      <c r="C12" s="402"/>
      <c r="D12" s="402"/>
      <c r="E12" s="402"/>
      <c r="F12" s="403"/>
      <c r="G12" s="407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</row>
    <row r="13" spans="1:22" ht="12.75">
      <c r="A13" s="57" t="s">
        <v>828</v>
      </c>
      <c r="B13" s="405" t="s">
        <v>1100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6"/>
      <c r="T13" s="115"/>
      <c r="U13" s="4"/>
      <c r="V13" s="4"/>
    </row>
    <row r="14" spans="1:19" ht="12.75">
      <c r="A14" s="408" t="s">
        <v>753</v>
      </c>
      <c r="B14" s="409"/>
      <c r="C14" s="400" t="s">
        <v>1101</v>
      </c>
      <c r="D14" s="400"/>
      <c r="E14" s="400"/>
      <c r="F14" s="400"/>
      <c r="G14" s="400"/>
      <c r="H14" s="400"/>
      <c r="I14" s="400"/>
      <c r="J14" s="400"/>
      <c r="K14" s="112" t="s">
        <v>678</v>
      </c>
      <c r="L14" s="116">
        <v>41508</v>
      </c>
      <c r="M14" s="117" t="s">
        <v>679</v>
      </c>
      <c r="N14" s="118">
        <v>41509</v>
      </c>
      <c r="O14" s="408" t="s">
        <v>830</v>
      </c>
      <c r="P14" s="409"/>
      <c r="Q14" s="400" t="s">
        <v>929</v>
      </c>
      <c r="R14" s="400"/>
      <c r="S14" s="410"/>
    </row>
    <row r="15" spans="1:19" ht="12.75">
      <c r="A15" s="400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</row>
    <row r="16" spans="1:19" s="41" customFormat="1" ht="13.5" customHeight="1">
      <c r="A16" s="401" t="s">
        <v>10</v>
      </c>
      <c r="B16" s="402"/>
      <c r="C16" s="402"/>
      <c r="D16" s="402"/>
      <c r="E16" s="402"/>
      <c r="F16" s="403"/>
      <c r="G16" s="407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</row>
    <row r="17" spans="1:22" ht="12.75">
      <c r="A17" s="57" t="s">
        <v>828</v>
      </c>
      <c r="B17" s="405" t="s">
        <v>124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6"/>
      <c r="T17" s="115"/>
      <c r="U17" s="4"/>
      <c r="V17" s="4"/>
    </row>
    <row r="18" spans="1:19" ht="12.75">
      <c r="A18" s="408" t="s">
        <v>753</v>
      </c>
      <c r="B18" s="409"/>
      <c r="C18" s="400" t="s">
        <v>125</v>
      </c>
      <c r="D18" s="400"/>
      <c r="E18" s="400"/>
      <c r="F18" s="400"/>
      <c r="G18" s="400"/>
      <c r="H18" s="400"/>
      <c r="I18" s="400"/>
      <c r="J18" s="400"/>
      <c r="K18" s="112" t="s">
        <v>678</v>
      </c>
      <c r="L18" s="116">
        <v>41514</v>
      </c>
      <c r="M18" s="117" t="s">
        <v>679</v>
      </c>
      <c r="N18" s="118">
        <v>41516</v>
      </c>
      <c r="O18" s="408" t="s">
        <v>830</v>
      </c>
      <c r="P18" s="409"/>
      <c r="Q18" s="400" t="s">
        <v>929</v>
      </c>
      <c r="R18" s="400"/>
      <c r="S18" s="410"/>
    </row>
    <row r="19" spans="1:19" ht="12.75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</row>
    <row r="20" spans="1:19" s="41" customFormat="1" ht="13.5" customHeight="1">
      <c r="A20" s="401" t="s">
        <v>987</v>
      </c>
      <c r="B20" s="402"/>
      <c r="C20" s="402"/>
      <c r="D20" s="402"/>
      <c r="E20" s="402"/>
      <c r="F20" s="403"/>
      <c r="G20" s="407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22" ht="12.75">
      <c r="A21" s="57" t="s">
        <v>828</v>
      </c>
      <c r="B21" s="405" t="s">
        <v>988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6"/>
      <c r="T21" s="115"/>
      <c r="U21" s="4"/>
      <c r="V21" s="4"/>
    </row>
    <row r="22" spans="1:19" ht="12.75">
      <c r="A22" s="408" t="s">
        <v>753</v>
      </c>
      <c r="B22" s="409"/>
      <c r="C22" s="400" t="s">
        <v>989</v>
      </c>
      <c r="D22" s="400"/>
      <c r="E22" s="400"/>
      <c r="F22" s="400"/>
      <c r="G22" s="400"/>
      <c r="H22" s="400"/>
      <c r="I22" s="400"/>
      <c r="J22" s="400"/>
      <c r="K22" s="112" t="s">
        <v>678</v>
      </c>
      <c r="L22" s="116">
        <v>41477</v>
      </c>
      <c r="M22" s="117" t="s">
        <v>679</v>
      </c>
      <c r="N22" s="118">
        <v>41481</v>
      </c>
      <c r="O22" s="408" t="s">
        <v>830</v>
      </c>
      <c r="P22" s="409"/>
      <c r="Q22" s="400" t="s">
        <v>992</v>
      </c>
      <c r="R22" s="400"/>
      <c r="S22" s="410"/>
    </row>
    <row r="23" spans="1:19" ht="12.75">
      <c r="A23" s="411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</row>
    <row r="24" spans="1:22" ht="12.75">
      <c r="A24" s="57" t="s">
        <v>828</v>
      </c>
      <c r="B24" s="405" t="s">
        <v>990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6"/>
      <c r="T24" s="115"/>
      <c r="U24" s="4"/>
      <c r="V24" s="4"/>
    </row>
    <row r="25" spans="1:19" ht="12.75">
      <c r="A25" s="408" t="s">
        <v>753</v>
      </c>
      <c r="B25" s="409"/>
      <c r="C25" s="400" t="s">
        <v>991</v>
      </c>
      <c r="D25" s="400"/>
      <c r="E25" s="400"/>
      <c r="F25" s="400"/>
      <c r="G25" s="400"/>
      <c r="H25" s="400"/>
      <c r="I25" s="400"/>
      <c r="J25" s="400"/>
      <c r="K25" s="112" t="s">
        <v>678</v>
      </c>
      <c r="L25" s="116">
        <v>41501</v>
      </c>
      <c r="M25" s="117" t="s">
        <v>679</v>
      </c>
      <c r="N25" s="118">
        <v>41503</v>
      </c>
      <c r="O25" s="408" t="s">
        <v>830</v>
      </c>
      <c r="P25" s="409"/>
      <c r="Q25" s="400" t="s">
        <v>992</v>
      </c>
      <c r="R25" s="400"/>
      <c r="S25" s="410"/>
    </row>
    <row r="26" spans="1:19" ht="12.75">
      <c r="A26" s="400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</row>
    <row r="27" spans="1:19" s="41" customFormat="1" ht="13.5" customHeight="1">
      <c r="A27" s="401" t="s">
        <v>406</v>
      </c>
      <c r="B27" s="402"/>
      <c r="C27" s="402"/>
      <c r="D27" s="402"/>
      <c r="E27" s="402"/>
      <c r="F27" s="403"/>
      <c r="G27" s="407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</row>
    <row r="28" spans="1:22" ht="12.75">
      <c r="A28" s="57" t="s">
        <v>828</v>
      </c>
      <c r="B28" s="405" t="s">
        <v>407</v>
      </c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115"/>
      <c r="U28" s="4"/>
      <c r="V28" s="4"/>
    </row>
    <row r="29" spans="1:19" ht="12.75">
      <c r="A29" s="408" t="s">
        <v>753</v>
      </c>
      <c r="B29" s="409"/>
      <c r="C29" s="400" t="s">
        <v>27</v>
      </c>
      <c r="D29" s="400"/>
      <c r="E29" s="400"/>
      <c r="F29" s="400"/>
      <c r="G29" s="400"/>
      <c r="H29" s="400"/>
      <c r="I29" s="400"/>
      <c r="J29" s="400"/>
      <c r="K29" s="112" t="s">
        <v>678</v>
      </c>
      <c r="L29" s="116" t="s">
        <v>408</v>
      </c>
      <c r="M29" s="117" t="s">
        <v>679</v>
      </c>
      <c r="N29" s="118">
        <v>41516</v>
      </c>
      <c r="O29" s="408" t="s">
        <v>830</v>
      </c>
      <c r="P29" s="409"/>
      <c r="Q29" s="400" t="s">
        <v>929</v>
      </c>
      <c r="R29" s="400"/>
      <c r="S29" s="410"/>
    </row>
    <row r="30" spans="1:19" ht="12.75">
      <c r="A30" s="400"/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</row>
    <row r="31" spans="1:19" s="41" customFormat="1" ht="13.5" customHeight="1">
      <c r="A31" s="401" t="s">
        <v>225</v>
      </c>
      <c r="B31" s="402"/>
      <c r="C31" s="402"/>
      <c r="D31" s="402"/>
      <c r="E31" s="402"/>
      <c r="F31" s="403"/>
      <c r="G31" s="407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</row>
    <row r="32" spans="1:22" ht="12.75">
      <c r="A32" s="57" t="s">
        <v>828</v>
      </c>
      <c r="B32" s="405" t="s">
        <v>228</v>
      </c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115"/>
      <c r="U32" s="4"/>
      <c r="V32" s="4"/>
    </row>
    <row r="33" spans="1:19" ht="12.75">
      <c r="A33" s="408" t="s">
        <v>753</v>
      </c>
      <c r="B33" s="409"/>
      <c r="C33" s="400" t="s">
        <v>229</v>
      </c>
      <c r="D33" s="400"/>
      <c r="E33" s="400"/>
      <c r="F33" s="400"/>
      <c r="G33" s="400"/>
      <c r="H33" s="400"/>
      <c r="I33" s="400"/>
      <c r="J33" s="400"/>
      <c r="K33" s="112" t="s">
        <v>678</v>
      </c>
      <c r="L33" s="116">
        <v>41548</v>
      </c>
      <c r="M33" s="117" t="s">
        <v>679</v>
      </c>
      <c r="N33" s="118">
        <v>41552</v>
      </c>
      <c r="O33" s="408" t="s">
        <v>830</v>
      </c>
      <c r="P33" s="409"/>
      <c r="Q33" s="400" t="s">
        <v>929</v>
      </c>
      <c r="R33" s="400"/>
      <c r="S33" s="410"/>
    </row>
    <row r="34" spans="1:19" ht="12.75">
      <c r="A34" s="400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</row>
    <row r="35" spans="1:19" s="41" customFormat="1" ht="13.5" customHeight="1">
      <c r="A35" s="401" t="s">
        <v>1044</v>
      </c>
      <c r="B35" s="402"/>
      <c r="C35" s="402"/>
      <c r="D35" s="402"/>
      <c r="E35" s="402"/>
      <c r="F35" s="403"/>
      <c r="G35" s="407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</row>
    <row r="36" spans="1:22" ht="12.75">
      <c r="A36" s="57" t="s">
        <v>828</v>
      </c>
      <c r="B36" s="405" t="s">
        <v>1046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6"/>
      <c r="T36" s="115"/>
      <c r="U36" s="4"/>
      <c r="V36" s="4"/>
    </row>
    <row r="37" spans="1:19" ht="12.75">
      <c r="A37" s="408" t="s">
        <v>753</v>
      </c>
      <c r="B37" s="409"/>
      <c r="C37" s="400" t="s">
        <v>989</v>
      </c>
      <c r="D37" s="400"/>
      <c r="E37" s="400"/>
      <c r="F37" s="400"/>
      <c r="G37" s="400"/>
      <c r="H37" s="400"/>
      <c r="I37" s="400"/>
      <c r="J37" s="400"/>
      <c r="K37" s="112" t="s">
        <v>678</v>
      </c>
      <c r="L37" s="116">
        <v>41477</v>
      </c>
      <c r="M37" s="117" t="s">
        <v>679</v>
      </c>
      <c r="N37" s="118">
        <v>41481</v>
      </c>
      <c r="O37" s="408" t="s">
        <v>830</v>
      </c>
      <c r="P37" s="409"/>
      <c r="Q37" s="400" t="s">
        <v>992</v>
      </c>
      <c r="R37" s="400"/>
      <c r="S37" s="410"/>
    </row>
    <row r="38" spans="1:19" ht="12.75">
      <c r="A38" s="400"/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</row>
    <row r="39" spans="1:19" s="41" customFormat="1" ht="13.5" customHeight="1">
      <c r="A39" s="401" t="s">
        <v>780</v>
      </c>
      <c r="B39" s="402"/>
      <c r="C39" s="402"/>
      <c r="D39" s="402"/>
      <c r="E39" s="402"/>
      <c r="F39" s="403"/>
      <c r="G39" s="407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</row>
    <row r="40" spans="1:22" ht="12.75">
      <c r="A40" s="57" t="s">
        <v>828</v>
      </c>
      <c r="B40" s="405" t="s">
        <v>407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6"/>
      <c r="T40" s="115"/>
      <c r="U40" s="4"/>
      <c r="V40" s="4"/>
    </row>
    <row r="41" spans="1:19" ht="12.75">
      <c r="A41" s="408" t="s">
        <v>753</v>
      </c>
      <c r="B41" s="409"/>
      <c r="C41" s="400" t="s">
        <v>27</v>
      </c>
      <c r="D41" s="400"/>
      <c r="E41" s="400"/>
      <c r="F41" s="400"/>
      <c r="G41" s="400"/>
      <c r="H41" s="400"/>
      <c r="I41" s="400"/>
      <c r="J41" s="400"/>
      <c r="K41" s="112" t="s">
        <v>678</v>
      </c>
      <c r="L41" s="116">
        <v>41512</v>
      </c>
      <c r="M41" s="117" t="s">
        <v>679</v>
      </c>
      <c r="N41" s="118">
        <v>41516</v>
      </c>
      <c r="O41" s="408" t="s">
        <v>830</v>
      </c>
      <c r="P41" s="409"/>
      <c r="Q41" s="400" t="s">
        <v>929</v>
      </c>
      <c r="R41" s="400"/>
      <c r="S41" s="410"/>
    </row>
    <row r="42" spans="1:19" ht="12.75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</row>
    <row r="43" spans="1:19" s="41" customFormat="1" ht="13.5" customHeight="1">
      <c r="A43" s="401" t="s">
        <v>75</v>
      </c>
      <c r="B43" s="402"/>
      <c r="C43" s="402"/>
      <c r="D43" s="402"/>
      <c r="E43" s="402"/>
      <c r="F43" s="403"/>
      <c r="G43" s="407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1:22" ht="12.75">
      <c r="A44" s="57" t="s">
        <v>828</v>
      </c>
      <c r="B44" s="405" t="s">
        <v>86</v>
      </c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6"/>
      <c r="T44" s="115"/>
      <c r="U44" s="4"/>
      <c r="V44" s="4"/>
    </row>
    <row r="45" spans="1:19" ht="12.75">
      <c r="A45" s="401" t="s">
        <v>753</v>
      </c>
      <c r="B45" s="402"/>
      <c r="C45" s="411" t="s">
        <v>911</v>
      </c>
      <c r="D45" s="411"/>
      <c r="E45" s="411"/>
      <c r="F45" s="411"/>
      <c r="G45" s="411"/>
      <c r="H45" s="411"/>
      <c r="I45" s="411"/>
      <c r="J45" s="411"/>
      <c r="K45" s="105" t="s">
        <v>678</v>
      </c>
      <c r="L45" s="503">
        <v>41515</v>
      </c>
      <c r="M45" s="504" t="s">
        <v>679</v>
      </c>
      <c r="N45" s="209">
        <v>41518</v>
      </c>
      <c r="O45" s="401" t="s">
        <v>830</v>
      </c>
      <c r="P45" s="402"/>
      <c r="Q45" s="411" t="s">
        <v>903</v>
      </c>
      <c r="R45" s="411"/>
      <c r="S45" s="476"/>
    </row>
  </sheetData>
  <sheetProtection password="CEFE" sheet="1"/>
  <mergeCells count="85">
    <mergeCell ref="A31:F31"/>
    <mergeCell ref="G31:S31"/>
    <mergeCell ref="B32:S32"/>
    <mergeCell ref="A30:S30"/>
    <mergeCell ref="A1:S1"/>
    <mergeCell ref="A2:S2"/>
    <mergeCell ref="A3:D3"/>
    <mergeCell ref="Q3:R3"/>
    <mergeCell ref="E3:P3"/>
    <mergeCell ref="A4:S5"/>
    <mergeCell ref="A26:S26"/>
    <mergeCell ref="A27:F27"/>
    <mergeCell ref="G27:S27"/>
    <mergeCell ref="A23:S23"/>
    <mergeCell ref="B24:S24"/>
    <mergeCell ref="A25:B25"/>
    <mergeCell ref="C25:J25"/>
    <mergeCell ref="O25:P25"/>
    <mergeCell ref="Q25:S25"/>
    <mergeCell ref="B28:S28"/>
    <mergeCell ref="A29:B29"/>
    <mergeCell ref="C29:J29"/>
    <mergeCell ref="O29:P29"/>
    <mergeCell ref="Q29:S29"/>
    <mergeCell ref="A19:S19"/>
    <mergeCell ref="A20:F20"/>
    <mergeCell ref="G20:S20"/>
    <mergeCell ref="B21:S21"/>
    <mergeCell ref="A22:B22"/>
    <mergeCell ref="C22:J22"/>
    <mergeCell ref="O22:P22"/>
    <mergeCell ref="Q22:S22"/>
    <mergeCell ref="A16:F16"/>
    <mergeCell ref="G16:S16"/>
    <mergeCell ref="B17:S17"/>
    <mergeCell ref="A18:B18"/>
    <mergeCell ref="C18:J18"/>
    <mergeCell ref="O18:P18"/>
    <mergeCell ref="Q18:S18"/>
    <mergeCell ref="A14:B14"/>
    <mergeCell ref="C14:J14"/>
    <mergeCell ref="O14:P14"/>
    <mergeCell ref="Q14:S14"/>
    <mergeCell ref="A15:S15"/>
    <mergeCell ref="O9:P9"/>
    <mergeCell ref="Q9:S9"/>
    <mergeCell ref="A10:S10"/>
    <mergeCell ref="A11:S11"/>
    <mergeCell ref="A12:F12"/>
    <mergeCell ref="G12:S12"/>
    <mergeCell ref="A9:B9"/>
    <mergeCell ref="C9:J9"/>
    <mergeCell ref="B13:S13"/>
    <mergeCell ref="A33:B33"/>
    <mergeCell ref="C33:J33"/>
    <mergeCell ref="O33:P33"/>
    <mergeCell ref="Q33:S33"/>
    <mergeCell ref="A6:S6"/>
    <mergeCell ref="A7:F7"/>
    <mergeCell ref="G7:S7"/>
    <mergeCell ref="B8:S8"/>
    <mergeCell ref="A37:B37"/>
    <mergeCell ref="C37:J37"/>
    <mergeCell ref="O37:P37"/>
    <mergeCell ref="Q37:S37"/>
    <mergeCell ref="A34:S34"/>
    <mergeCell ref="A35:F35"/>
    <mergeCell ref="G35:S35"/>
    <mergeCell ref="B36:S36"/>
    <mergeCell ref="A41:B41"/>
    <mergeCell ref="C41:J41"/>
    <mergeCell ref="O41:P41"/>
    <mergeCell ref="Q41:S41"/>
    <mergeCell ref="A38:S38"/>
    <mergeCell ref="A39:F39"/>
    <mergeCell ref="G39:S39"/>
    <mergeCell ref="B40:S40"/>
    <mergeCell ref="A45:B45"/>
    <mergeCell ref="C45:J45"/>
    <mergeCell ref="O45:P45"/>
    <mergeCell ref="Q45:S45"/>
    <mergeCell ref="A42:S42"/>
    <mergeCell ref="A43:F43"/>
    <mergeCell ref="G43:S43"/>
    <mergeCell ref="B44:S4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682</v>
      </c>
      <c r="B3" s="393"/>
      <c r="C3" s="393"/>
      <c r="D3" s="393"/>
      <c r="E3" s="394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4" t="s">
        <v>684</v>
      </c>
      <c r="S3" s="55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12" t="s">
        <v>621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4"/>
      <c r="R6" s="31" t="s">
        <v>628</v>
      </c>
      <c r="S6" s="29" t="s">
        <v>632</v>
      </c>
    </row>
    <row r="7" spans="1:19" ht="12.75">
      <c r="A7" s="415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</row>
    <row r="8" spans="1:19" s="32" customFormat="1" ht="13.5" customHeight="1">
      <c r="A8" s="401" t="s">
        <v>372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3"/>
    </row>
    <row r="9" spans="1:19" s="3" customFormat="1" ht="13.5" customHeight="1">
      <c r="A9" s="416" t="s">
        <v>371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6"/>
      <c r="R9" s="33" t="s">
        <v>903</v>
      </c>
      <c r="S9" s="33" t="s">
        <v>903</v>
      </c>
    </row>
    <row r="10" spans="1:19" s="9" customFormat="1" ht="12.75">
      <c r="A10" s="417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</row>
    <row r="11" spans="1:19" s="32" customFormat="1" ht="13.5" customHeight="1">
      <c r="A11" s="401" t="s">
        <v>1038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</row>
    <row r="12" spans="1:19" s="3" customFormat="1" ht="13.5" customHeight="1">
      <c r="A12" s="416" t="s">
        <v>916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6"/>
      <c r="R12" s="33" t="s">
        <v>903</v>
      </c>
      <c r="S12" s="33" t="s">
        <v>903</v>
      </c>
    </row>
    <row r="13" spans="1:19" s="9" customFormat="1" ht="12.75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</row>
    <row r="14" spans="1:19" s="41" customFormat="1" ht="13.5" customHeight="1">
      <c r="A14" s="401" t="s">
        <v>763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/>
    </row>
    <row r="15" spans="1:19" s="3" customFormat="1" ht="13.5" customHeight="1">
      <c r="A15" s="416" t="s">
        <v>1063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6"/>
      <c r="R15" s="33" t="s">
        <v>903</v>
      </c>
      <c r="S15" s="33" t="s">
        <v>903</v>
      </c>
    </row>
    <row r="16" spans="1:19" s="3" customFormat="1" ht="13.5" customHeight="1">
      <c r="A16" s="416" t="s">
        <v>1064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6"/>
      <c r="R16" s="33">
        <v>41444</v>
      </c>
      <c r="S16" s="33">
        <v>41505</v>
      </c>
    </row>
    <row r="17" spans="1:19" s="9" customFormat="1" ht="12.75">
      <c r="A17" s="417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</row>
    <row r="18" spans="1:19" s="41" customFormat="1" ht="13.5" customHeight="1">
      <c r="A18" s="401" t="s">
        <v>769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3"/>
    </row>
    <row r="19" spans="1:19" s="3" customFormat="1" ht="13.5" customHeight="1">
      <c r="A19" s="416" t="s">
        <v>930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6"/>
      <c r="R19" s="33" t="s">
        <v>903</v>
      </c>
      <c r="S19" s="33" t="s">
        <v>903</v>
      </c>
    </row>
    <row r="20" spans="1:19" s="9" customFormat="1" ht="12.75">
      <c r="A20" s="418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" customFormat="1" ht="13.5" customHeight="1">
      <c r="A21" s="401" t="s">
        <v>20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3"/>
    </row>
    <row r="22" spans="1:19" s="3" customFormat="1" ht="13.5" customHeight="1">
      <c r="A22" s="416" t="s">
        <v>62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6"/>
      <c r="R22" s="33" t="s">
        <v>903</v>
      </c>
      <c r="S22" s="33" t="s">
        <v>903</v>
      </c>
    </row>
    <row r="23" spans="1:19" s="3" customFormat="1" ht="13.5" customHeight="1">
      <c r="A23" s="416" t="s">
        <v>63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6"/>
      <c r="R23" s="33" t="s">
        <v>903</v>
      </c>
      <c r="S23" s="33" t="s">
        <v>903</v>
      </c>
    </row>
    <row r="24" spans="1:19" s="9" customFormat="1" ht="12.75">
      <c r="A24" s="417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</row>
    <row r="25" spans="1:19" s="41" customFormat="1" ht="13.5" customHeight="1">
      <c r="A25" s="401" t="s">
        <v>135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3"/>
    </row>
    <row r="26" spans="1:19" s="3" customFormat="1" ht="13.5" customHeight="1">
      <c r="A26" s="416" t="s">
        <v>133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33" t="s">
        <v>903</v>
      </c>
      <c r="S26" s="33" t="s">
        <v>903</v>
      </c>
    </row>
    <row r="27" spans="1:19" s="3" customFormat="1" ht="13.5" customHeight="1">
      <c r="A27" s="416" t="s">
        <v>134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6"/>
      <c r="R27" s="33" t="s">
        <v>903</v>
      </c>
      <c r="S27" s="33" t="s">
        <v>903</v>
      </c>
    </row>
    <row r="28" spans="1:19" s="9" customFormat="1" ht="12.75">
      <c r="A28" s="417"/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</row>
    <row r="29" spans="1:19" s="41" customFormat="1" ht="13.5" customHeight="1">
      <c r="A29" s="401" t="s">
        <v>377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3"/>
    </row>
    <row r="30" spans="1:19" s="3" customFormat="1" ht="13.5" customHeight="1">
      <c r="A30" s="416" t="s">
        <v>381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6"/>
      <c r="R30" s="33">
        <v>41491</v>
      </c>
      <c r="S30" s="33" t="s">
        <v>903</v>
      </c>
    </row>
    <row r="31" spans="1:19" s="3" customFormat="1" ht="13.5" customHeight="1">
      <c r="A31" s="416" t="s">
        <v>382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6"/>
      <c r="R31" s="33">
        <v>41338</v>
      </c>
      <c r="S31" s="33" t="s">
        <v>903</v>
      </c>
    </row>
    <row r="32" spans="1:19" s="9" customFormat="1" ht="12.75">
      <c r="A32" s="417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</row>
    <row r="33" spans="1:19" s="41" customFormat="1" ht="13.5" customHeight="1">
      <c r="A33" s="401" t="s">
        <v>775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3"/>
    </row>
    <row r="34" spans="1:19" s="3" customFormat="1" ht="13.5" customHeight="1">
      <c r="A34" s="416" t="s">
        <v>152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  <c r="R34" s="33" t="s">
        <v>903</v>
      </c>
      <c r="S34" s="33" t="s">
        <v>903</v>
      </c>
    </row>
    <row r="35" spans="1:19" s="3" customFormat="1" ht="13.5" customHeight="1">
      <c r="A35" s="416" t="s">
        <v>153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6"/>
      <c r="R35" s="33" t="s">
        <v>903</v>
      </c>
      <c r="S35" s="33" t="s">
        <v>903</v>
      </c>
    </row>
    <row r="36" spans="1:19" s="9" customFormat="1" ht="12.75">
      <c r="A36" s="417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</row>
    <row r="37" spans="1:19" s="41" customFormat="1" ht="13.5" customHeight="1">
      <c r="A37" s="401" t="s">
        <v>170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3"/>
    </row>
    <row r="38" spans="1:19" s="3" customFormat="1" ht="13.5" customHeight="1">
      <c r="A38" s="416" t="s">
        <v>164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6"/>
      <c r="R38" s="33">
        <v>41395</v>
      </c>
      <c r="S38" s="33" t="s">
        <v>903</v>
      </c>
    </row>
    <row r="39" spans="1:19" s="3" customFormat="1" ht="13.5" customHeight="1">
      <c r="A39" s="416" t="s">
        <v>165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6"/>
      <c r="R39" s="33">
        <v>41356</v>
      </c>
      <c r="S39" s="33" t="s">
        <v>903</v>
      </c>
    </row>
    <row r="40" spans="1:19" s="3" customFormat="1" ht="13.5" customHeight="1">
      <c r="A40" s="416" t="s">
        <v>166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6"/>
      <c r="R40" s="33">
        <v>41548</v>
      </c>
      <c r="S40" s="33" t="s">
        <v>903</v>
      </c>
    </row>
    <row r="41" spans="1:19" s="3" customFormat="1" ht="13.5" customHeight="1">
      <c r="A41" s="416" t="s">
        <v>167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6"/>
      <c r="R41" s="33">
        <v>41426</v>
      </c>
      <c r="S41" s="33" t="s">
        <v>903</v>
      </c>
    </row>
    <row r="42" spans="1:19" s="3" customFormat="1" ht="13.5" customHeight="1">
      <c r="A42" s="416" t="s">
        <v>168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6"/>
      <c r="R42" s="33" t="s">
        <v>903</v>
      </c>
      <c r="S42" s="33" t="s">
        <v>903</v>
      </c>
    </row>
    <row r="43" spans="1:19" s="3" customFormat="1" ht="13.5" customHeight="1">
      <c r="A43" s="416" t="s">
        <v>169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6"/>
      <c r="R43" s="33">
        <v>41395</v>
      </c>
      <c r="S43" s="33" t="s">
        <v>903</v>
      </c>
    </row>
    <row r="44" spans="1:19" s="9" customFormat="1" ht="12.75">
      <c r="A44" s="417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</row>
    <row r="45" spans="1:19" s="41" customFormat="1" ht="13.5" customHeight="1">
      <c r="A45" s="401" t="s">
        <v>777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3"/>
    </row>
    <row r="46" spans="1:19" s="3" customFormat="1" ht="13.5" customHeight="1">
      <c r="A46" s="416" t="s">
        <v>192</v>
      </c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6"/>
      <c r="R46" s="33">
        <v>41421</v>
      </c>
      <c r="S46" s="33">
        <v>41527</v>
      </c>
    </row>
    <row r="47" spans="1:19" s="3" customFormat="1" ht="13.5" customHeight="1">
      <c r="A47" s="416" t="s">
        <v>193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6"/>
      <c r="R47" s="33">
        <v>41421</v>
      </c>
      <c r="S47" s="33">
        <v>41505</v>
      </c>
    </row>
    <row r="48" spans="1:19" s="3" customFormat="1" ht="13.5" customHeight="1">
      <c r="A48" s="416" t="s">
        <v>194</v>
      </c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6"/>
      <c r="R48" s="33">
        <v>41421</v>
      </c>
      <c r="S48" s="33">
        <v>41543</v>
      </c>
    </row>
    <row r="49" spans="1:19" s="3" customFormat="1" ht="13.5" customHeight="1">
      <c r="A49" s="416" t="s">
        <v>195</v>
      </c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6"/>
      <c r="R49" s="33">
        <v>41429</v>
      </c>
      <c r="S49" s="33">
        <v>41431</v>
      </c>
    </row>
    <row r="50" spans="1:19" s="9" customFormat="1" ht="12.75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</row>
    <row r="51" spans="1:19" s="41" customFormat="1" ht="13.5" customHeight="1">
      <c r="A51" s="401" t="s">
        <v>215</v>
      </c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3"/>
    </row>
    <row r="52" spans="1:19" s="3" customFormat="1" ht="13.5" customHeight="1">
      <c r="A52" s="416" t="s">
        <v>213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6"/>
      <c r="R52" s="33">
        <v>41421</v>
      </c>
      <c r="S52" s="33">
        <v>41540</v>
      </c>
    </row>
    <row r="53" spans="1:19" s="3" customFormat="1" ht="13.5" customHeight="1">
      <c r="A53" s="416" t="s">
        <v>214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6"/>
      <c r="R53" s="33">
        <v>41421</v>
      </c>
      <c r="S53" s="33">
        <v>41424</v>
      </c>
    </row>
    <row r="54" spans="1:19" s="9" customFormat="1" ht="12.75">
      <c r="A54" s="417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</row>
    <row r="55" spans="1:19" s="41" customFormat="1" ht="13.5" customHeight="1">
      <c r="A55" s="401" t="s">
        <v>783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3"/>
    </row>
    <row r="56" spans="1:19" s="3" customFormat="1" ht="13.5" customHeight="1">
      <c r="A56" s="416" t="s">
        <v>185</v>
      </c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6"/>
      <c r="R56" s="33" t="s">
        <v>903</v>
      </c>
      <c r="S56" s="33" t="s">
        <v>903</v>
      </c>
    </row>
    <row r="57" spans="1:19" s="3" customFormat="1" ht="13.5" customHeight="1">
      <c r="A57" s="416" t="s">
        <v>186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6"/>
      <c r="R57" s="33" t="s">
        <v>903</v>
      </c>
      <c r="S57" s="33" t="s">
        <v>903</v>
      </c>
    </row>
    <row r="58" spans="1:19" s="9" customFormat="1" ht="12.75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</row>
    <row r="59" spans="1:19" s="41" customFormat="1" ht="13.5" customHeight="1">
      <c r="A59" s="401" t="s">
        <v>785</v>
      </c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3"/>
    </row>
    <row r="60" spans="1:19" s="3" customFormat="1" ht="13.5" customHeight="1">
      <c r="A60" s="416" t="s">
        <v>263</v>
      </c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6"/>
      <c r="R60" s="33">
        <v>40756</v>
      </c>
      <c r="S60" s="33">
        <v>41547</v>
      </c>
    </row>
    <row r="61" spans="1:19" s="3" customFormat="1" ht="13.5" customHeight="1">
      <c r="A61" s="416" t="s">
        <v>264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6"/>
      <c r="R61" s="33">
        <v>41177</v>
      </c>
      <c r="S61" s="33" t="s">
        <v>903</v>
      </c>
    </row>
  </sheetData>
  <sheetProtection password="CEFE" sheet="1"/>
  <mergeCells count="61">
    <mergeCell ref="A60:Q60"/>
    <mergeCell ref="A61:Q61"/>
    <mergeCell ref="A29:S29"/>
    <mergeCell ref="A28:S28"/>
    <mergeCell ref="A54:S54"/>
    <mergeCell ref="A56:Q56"/>
    <mergeCell ref="A57:Q57"/>
    <mergeCell ref="A55:S55"/>
    <mergeCell ref="A58:S58"/>
    <mergeCell ref="A59:S59"/>
    <mergeCell ref="A27:Q27"/>
    <mergeCell ref="A41:Q41"/>
    <mergeCell ref="A42:Q42"/>
    <mergeCell ref="A43:Q43"/>
    <mergeCell ref="A38:Q38"/>
    <mergeCell ref="A39:Q39"/>
    <mergeCell ref="A40:Q40"/>
    <mergeCell ref="A36:S36"/>
    <mergeCell ref="A37:S37"/>
    <mergeCell ref="A45:S45"/>
    <mergeCell ref="A46:Q46"/>
    <mergeCell ref="A47:Q47"/>
    <mergeCell ref="A48:Q48"/>
    <mergeCell ref="A49:Q49"/>
    <mergeCell ref="A53:Q53"/>
    <mergeCell ref="A50:S50"/>
    <mergeCell ref="A51:S51"/>
    <mergeCell ref="A52:Q52"/>
    <mergeCell ref="A44:S44"/>
    <mergeCell ref="A33:S33"/>
    <mergeCell ref="A30:Q30"/>
    <mergeCell ref="A31:Q31"/>
    <mergeCell ref="A32:S32"/>
    <mergeCell ref="A34:Q34"/>
    <mergeCell ref="A35:Q35"/>
    <mergeCell ref="A15:Q15"/>
    <mergeCell ref="A16:Q16"/>
    <mergeCell ref="A23:Q23"/>
    <mergeCell ref="A26:Q26"/>
    <mergeCell ref="A24:S24"/>
    <mergeCell ref="A25:S25"/>
    <mergeCell ref="A19:Q19"/>
    <mergeCell ref="A20:S20"/>
    <mergeCell ref="A21:S21"/>
    <mergeCell ref="A22:Q22"/>
    <mergeCell ref="A18:S18"/>
    <mergeCell ref="A7:S7"/>
    <mergeCell ref="A8:S8"/>
    <mergeCell ref="A9:Q9"/>
    <mergeCell ref="A10:S10"/>
    <mergeCell ref="A11:S11"/>
    <mergeCell ref="A12:Q12"/>
    <mergeCell ref="A17:S17"/>
    <mergeCell ref="A13:S13"/>
    <mergeCell ref="A14:S14"/>
    <mergeCell ref="A6:Q6"/>
    <mergeCell ref="A4:S5"/>
    <mergeCell ref="A1:S1"/>
    <mergeCell ref="A2:S2"/>
    <mergeCell ref="A3:E3"/>
    <mergeCell ref="F3:Q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658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9"/>
      <c r="Q3" s="395" t="s">
        <v>684</v>
      </c>
      <c r="R3" s="396"/>
      <c r="S3" s="28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12" t="s">
        <v>621</v>
      </c>
      <c r="B6" s="413"/>
      <c r="C6" s="413"/>
      <c r="D6" s="413"/>
      <c r="E6" s="414"/>
      <c r="F6" s="412" t="s">
        <v>631</v>
      </c>
      <c r="G6" s="413"/>
      <c r="H6" s="413"/>
      <c r="I6" s="413"/>
      <c r="J6" s="413"/>
      <c r="K6" s="413"/>
      <c r="L6" s="413"/>
      <c r="M6" s="414"/>
      <c r="N6" s="412" t="s">
        <v>626</v>
      </c>
      <c r="O6" s="413"/>
      <c r="P6" s="413"/>
      <c r="Q6" s="414"/>
      <c r="R6" s="31" t="s">
        <v>628</v>
      </c>
      <c r="S6" s="29" t="s">
        <v>632</v>
      </c>
    </row>
    <row r="7" spans="1:19" s="41" customFormat="1" ht="13.5" customHeight="1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</row>
    <row r="8" spans="1:19" s="41" customFormat="1" ht="13.5" customHeight="1">
      <c r="A8" s="401" t="s">
        <v>19</v>
      </c>
      <c r="B8" s="402"/>
      <c r="C8" s="402"/>
      <c r="D8" s="402"/>
      <c r="E8" s="402"/>
      <c r="F8" s="403"/>
      <c r="G8" s="407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</row>
    <row r="9" spans="1:19" s="41" customFormat="1" ht="13.5" customHeight="1">
      <c r="A9" s="416" t="s">
        <v>904</v>
      </c>
      <c r="B9" s="405"/>
      <c r="C9" s="405"/>
      <c r="D9" s="405"/>
      <c r="E9" s="406"/>
      <c r="F9" s="416" t="s">
        <v>906</v>
      </c>
      <c r="G9" s="405"/>
      <c r="H9" s="405"/>
      <c r="I9" s="405"/>
      <c r="J9" s="405"/>
      <c r="K9" s="405"/>
      <c r="L9" s="405"/>
      <c r="M9" s="406"/>
      <c r="N9" s="416" t="s">
        <v>907</v>
      </c>
      <c r="O9" s="405"/>
      <c r="P9" s="405"/>
      <c r="Q9" s="406"/>
      <c r="R9" s="33">
        <v>41487</v>
      </c>
      <c r="S9" s="33" t="s">
        <v>903</v>
      </c>
    </row>
    <row r="10" spans="1:19" s="41" customFormat="1" ht="13.5" customHeight="1">
      <c r="A10" s="416" t="s">
        <v>905</v>
      </c>
      <c r="B10" s="405"/>
      <c r="C10" s="405"/>
      <c r="D10" s="405"/>
      <c r="E10" s="406"/>
      <c r="F10" s="416" t="s">
        <v>906</v>
      </c>
      <c r="G10" s="405"/>
      <c r="H10" s="405"/>
      <c r="I10" s="405"/>
      <c r="J10" s="405"/>
      <c r="K10" s="405"/>
      <c r="L10" s="405"/>
      <c r="M10" s="406"/>
      <c r="N10" s="416" t="s">
        <v>908</v>
      </c>
      <c r="O10" s="405"/>
      <c r="P10" s="405"/>
      <c r="Q10" s="406"/>
      <c r="R10" s="33">
        <v>41487</v>
      </c>
      <c r="S10" s="33" t="s">
        <v>903</v>
      </c>
    </row>
    <row r="11" spans="1:19" s="3" customFormat="1" ht="13.5" customHeight="1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</row>
    <row r="12" spans="1:19" s="41" customFormat="1" ht="13.5" customHeight="1">
      <c r="A12" s="401" t="s">
        <v>1038</v>
      </c>
      <c r="B12" s="402"/>
      <c r="C12" s="402"/>
      <c r="D12" s="402"/>
      <c r="E12" s="402"/>
      <c r="F12" s="403"/>
      <c r="G12" s="407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</row>
    <row r="13" spans="1:19" s="41" customFormat="1" ht="13.5" customHeight="1">
      <c r="A13" s="416" t="s">
        <v>1039</v>
      </c>
      <c r="B13" s="405"/>
      <c r="C13" s="405"/>
      <c r="D13" s="405"/>
      <c r="E13" s="406"/>
      <c r="F13" s="416" t="s">
        <v>932</v>
      </c>
      <c r="G13" s="405"/>
      <c r="H13" s="405"/>
      <c r="I13" s="405"/>
      <c r="J13" s="405"/>
      <c r="K13" s="405"/>
      <c r="L13" s="405"/>
      <c r="M13" s="406"/>
      <c r="N13" s="416" t="s">
        <v>1040</v>
      </c>
      <c r="O13" s="405"/>
      <c r="P13" s="405"/>
      <c r="Q13" s="406"/>
      <c r="R13" s="33">
        <v>41487</v>
      </c>
      <c r="S13" s="33" t="s">
        <v>903</v>
      </c>
    </row>
    <row r="14" spans="1:19" s="3" customFormat="1" ht="13.5" customHeight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</row>
    <row r="15" spans="1:19" s="41" customFormat="1" ht="13.5" customHeight="1">
      <c r="A15" s="401" t="s">
        <v>763</v>
      </c>
      <c r="B15" s="402"/>
      <c r="C15" s="402"/>
      <c r="D15" s="402"/>
      <c r="E15" s="402"/>
      <c r="F15" s="403"/>
      <c r="G15" s="407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</row>
    <row r="16" spans="1:19" s="41" customFormat="1" ht="13.5" customHeight="1">
      <c r="A16" s="416" t="s">
        <v>1065</v>
      </c>
      <c r="B16" s="405"/>
      <c r="C16" s="405"/>
      <c r="D16" s="405"/>
      <c r="E16" s="406"/>
      <c r="F16" s="416" t="s">
        <v>932</v>
      </c>
      <c r="G16" s="405"/>
      <c r="H16" s="405"/>
      <c r="I16" s="405"/>
      <c r="J16" s="405"/>
      <c r="K16" s="405"/>
      <c r="L16" s="405"/>
      <c r="M16" s="406"/>
      <c r="N16" s="416" t="s">
        <v>1067</v>
      </c>
      <c r="O16" s="405"/>
      <c r="P16" s="405"/>
      <c r="Q16" s="406"/>
      <c r="R16" s="33">
        <v>41487</v>
      </c>
      <c r="S16" s="33" t="s">
        <v>903</v>
      </c>
    </row>
    <row r="17" spans="1:19" s="41" customFormat="1" ht="13.5" customHeight="1">
      <c r="A17" s="416" t="s">
        <v>980</v>
      </c>
      <c r="B17" s="405"/>
      <c r="C17" s="405"/>
      <c r="D17" s="405"/>
      <c r="E17" s="406"/>
      <c r="F17" s="416" t="s">
        <v>932</v>
      </c>
      <c r="G17" s="405"/>
      <c r="H17" s="405"/>
      <c r="I17" s="405"/>
      <c r="J17" s="405"/>
      <c r="K17" s="405"/>
      <c r="L17" s="405"/>
      <c r="M17" s="406"/>
      <c r="N17" s="416" t="s">
        <v>982</v>
      </c>
      <c r="O17" s="405"/>
      <c r="P17" s="405"/>
      <c r="Q17" s="406"/>
      <c r="R17" s="33">
        <v>39982</v>
      </c>
      <c r="S17" s="33" t="s">
        <v>903</v>
      </c>
    </row>
    <row r="18" spans="1:19" s="41" customFormat="1" ht="13.5" customHeight="1">
      <c r="A18" s="416" t="s">
        <v>1066</v>
      </c>
      <c r="B18" s="405"/>
      <c r="C18" s="405"/>
      <c r="D18" s="405"/>
      <c r="E18" s="406"/>
      <c r="F18" s="416" t="s">
        <v>906</v>
      </c>
      <c r="G18" s="405"/>
      <c r="H18" s="405"/>
      <c r="I18" s="405"/>
      <c r="J18" s="405"/>
      <c r="K18" s="405"/>
      <c r="L18" s="405"/>
      <c r="M18" s="406"/>
      <c r="N18" s="416" t="s">
        <v>1068</v>
      </c>
      <c r="O18" s="405"/>
      <c r="P18" s="405"/>
      <c r="Q18" s="406"/>
      <c r="R18" s="33">
        <v>41487</v>
      </c>
      <c r="S18" s="33" t="s">
        <v>903</v>
      </c>
    </row>
    <row r="19" spans="1:19" s="3" customFormat="1" ht="13.5" customHeight="1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</row>
    <row r="20" spans="1:19" s="41" customFormat="1" ht="13.5" customHeight="1">
      <c r="A20" s="401" t="s">
        <v>769</v>
      </c>
      <c r="B20" s="402"/>
      <c r="C20" s="402"/>
      <c r="D20" s="402"/>
      <c r="E20" s="402"/>
      <c r="F20" s="403"/>
      <c r="G20" s="407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19" s="41" customFormat="1" ht="13.5" customHeight="1">
      <c r="A21" s="416" t="s">
        <v>931</v>
      </c>
      <c r="B21" s="405"/>
      <c r="C21" s="405"/>
      <c r="D21" s="405"/>
      <c r="E21" s="406"/>
      <c r="F21" s="416" t="s">
        <v>932</v>
      </c>
      <c r="G21" s="405"/>
      <c r="H21" s="405"/>
      <c r="I21" s="405"/>
      <c r="J21" s="405"/>
      <c r="K21" s="405"/>
      <c r="L21" s="405"/>
      <c r="M21" s="406"/>
      <c r="N21" s="416" t="s">
        <v>933</v>
      </c>
      <c r="O21" s="405"/>
      <c r="P21" s="405"/>
      <c r="Q21" s="406"/>
      <c r="R21" s="33">
        <v>40499</v>
      </c>
      <c r="S21" s="33" t="s">
        <v>903</v>
      </c>
    </row>
    <row r="22" spans="1:19" s="3" customFormat="1" ht="13.5" customHeight="1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</row>
    <row r="23" spans="1:19" s="41" customFormat="1" ht="13.5" customHeight="1">
      <c r="A23" s="401" t="s">
        <v>770</v>
      </c>
      <c r="B23" s="402"/>
      <c r="C23" s="402"/>
      <c r="D23" s="402"/>
      <c r="E23" s="402"/>
      <c r="F23" s="403"/>
      <c r="G23" s="407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</row>
    <row r="24" spans="1:19" s="41" customFormat="1" ht="13.5" customHeight="1">
      <c r="A24" s="416" t="s">
        <v>980</v>
      </c>
      <c r="B24" s="405"/>
      <c r="C24" s="405"/>
      <c r="D24" s="405"/>
      <c r="E24" s="406"/>
      <c r="F24" s="416" t="s">
        <v>906</v>
      </c>
      <c r="G24" s="405"/>
      <c r="H24" s="405"/>
      <c r="I24" s="405"/>
      <c r="J24" s="405"/>
      <c r="K24" s="405"/>
      <c r="L24" s="405"/>
      <c r="M24" s="406"/>
      <c r="N24" s="416" t="s">
        <v>982</v>
      </c>
      <c r="O24" s="405"/>
      <c r="P24" s="405"/>
      <c r="Q24" s="406"/>
      <c r="R24" s="33">
        <v>39982</v>
      </c>
      <c r="S24" s="33" t="s">
        <v>903</v>
      </c>
    </row>
    <row r="25" spans="1:19" s="41" customFormat="1" ht="13.5" customHeight="1">
      <c r="A25" s="416" t="s">
        <v>981</v>
      </c>
      <c r="B25" s="405"/>
      <c r="C25" s="405"/>
      <c r="D25" s="405"/>
      <c r="E25" s="406"/>
      <c r="F25" s="416" t="s">
        <v>932</v>
      </c>
      <c r="G25" s="405"/>
      <c r="H25" s="405"/>
      <c r="I25" s="405"/>
      <c r="J25" s="405"/>
      <c r="K25" s="405"/>
      <c r="L25" s="405"/>
      <c r="M25" s="406"/>
      <c r="N25" s="416" t="s">
        <v>903</v>
      </c>
      <c r="O25" s="405"/>
      <c r="P25" s="405"/>
      <c r="Q25" s="406"/>
      <c r="R25" s="33">
        <v>40634</v>
      </c>
      <c r="S25" s="33" t="s">
        <v>903</v>
      </c>
    </row>
    <row r="26" spans="1:19" s="3" customFormat="1" ht="13.5" customHeight="1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</row>
    <row r="27" spans="1:19" s="41" customFormat="1" ht="13.5" customHeight="1">
      <c r="A27" s="401" t="s">
        <v>1086</v>
      </c>
      <c r="B27" s="402"/>
      <c r="C27" s="402"/>
      <c r="D27" s="402"/>
      <c r="E27" s="402"/>
      <c r="F27" s="403"/>
      <c r="G27" s="407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</row>
    <row r="28" spans="1:19" s="41" customFormat="1" ht="13.5" customHeight="1">
      <c r="A28" s="416" t="s">
        <v>1087</v>
      </c>
      <c r="B28" s="405"/>
      <c r="C28" s="405"/>
      <c r="D28" s="405"/>
      <c r="E28" s="406"/>
      <c r="F28" s="416" t="s">
        <v>932</v>
      </c>
      <c r="G28" s="405"/>
      <c r="H28" s="405"/>
      <c r="I28" s="405"/>
      <c r="J28" s="405"/>
      <c r="K28" s="405"/>
      <c r="L28" s="405"/>
      <c r="M28" s="406"/>
      <c r="N28" s="416" t="s">
        <v>1089</v>
      </c>
      <c r="O28" s="405"/>
      <c r="P28" s="405"/>
      <c r="Q28" s="406"/>
      <c r="R28" s="33">
        <v>41487</v>
      </c>
      <c r="S28" s="33" t="s">
        <v>903</v>
      </c>
    </row>
    <row r="29" spans="1:19" s="41" customFormat="1" ht="13.5" customHeight="1">
      <c r="A29" s="416" t="s">
        <v>1088</v>
      </c>
      <c r="B29" s="405"/>
      <c r="C29" s="405"/>
      <c r="D29" s="405"/>
      <c r="E29" s="406"/>
      <c r="F29" s="416" t="s">
        <v>906</v>
      </c>
      <c r="G29" s="405"/>
      <c r="H29" s="405"/>
      <c r="I29" s="405"/>
      <c r="J29" s="405"/>
      <c r="K29" s="405"/>
      <c r="L29" s="405"/>
      <c r="M29" s="406"/>
      <c r="N29" s="416" t="s">
        <v>1090</v>
      </c>
      <c r="O29" s="405"/>
      <c r="P29" s="405"/>
      <c r="Q29" s="406"/>
      <c r="R29" s="33">
        <v>41487</v>
      </c>
      <c r="S29" s="33" t="s">
        <v>903</v>
      </c>
    </row>
    <row r="30" spans="1:19" s="3" customFormat="1" ht="13.5" customHeight="1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</row>
    <row r="31" spans="1:19" s="41" customFormat="1" ht="13.5" customHeight="1">
      <c r="A31" s="401" t="s">
        <v>771</v>
      </c>
      <c r="B31" s="402"/>
      <c r="C31" s="402"/>
      <c r="D31" s="402"/>
      <c r="E31" s="402"/>
      <c r="F31" s="403"/>
      <c r="G31" s="407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</row>
    <row r="32" spans="1:19" s="41" customFormat="1" ht="13.5" customHeight="1">
      <c r="A32" s="416" t="s">
        <v>994</v>
      </c>
      <c r="B32" s="405"/>
      <c r="C32" s="405"/>
      <c r="D32" s="405"/>
      <c r="E32" s="406"/>
      <c r="F32" s="416" t="s">
        <v>932</v>
      </c>
      <c r="G32" s="405"/>
      <c r="H32" s="405"/>
      <c r="I32" s="405"/>
      <c r="J32" s="405"/>
      <c r="K32" s="405"/>
      <c r="L32" s="405"/>
      <c r="M32" s="406"/>
      <c r="N32" s="416" t="s">
        <v>1102</v>
      </c>
      <c r="O32" s="405"/>
      <c r="P32" s="405"/>
      <c r="Q32" s="406"/>
      <c r="R32" s="33">
        <v>41487</v>
      </c>
      <c r="S32" s="33" t="s">
        <v>903</v>
      </c>
    </row>
    <row r="33" spans="1:19" s="41" customFormat="1" ht="13.5" customHeight="1">
      <c r="A33" s="401" t="s">
        <v>20</v>
      </c>
      <c r="B33" s="402"/>
      <c r="C33" s="402"/>
      <c r="D33" s="402"/>
      <c r="E33" s="402"/>
      <c r="F33" s="403"/>
      <c r="G33" s="407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</row>
    <row r="34" spans="1:19" s="41" customFormat="1" ht="13.5" customHeight="1">
      <c r="A34" s="416" t="s">
        <v>32</v>
      </c>
      <c r="B34" s="405"/>
      <c r="C34" s="405"/>
      <c r="D34" s="405"/>
      <c r="E34" s="406"/>
      <c r="F34" s="416" t="s">
        <v>906</v>
      </c>
      <c r="G34" s="405"/>
      <c r="H34" s="405"/>
      <c r="I34" s="405"/>
      <c r="J34" s="405"/>
      <c r="K34" s="405"/>
      <c r="L34" s="405"/>
      <c r="M34" s="406"/>
      <c r="N34" s="416" t="s">
        <v>36</v>
      </c>
      <c r="O34" s="405"/>
      <c r="P34" s="405"/>
      <c r="Q34" s="406"/>
      <c r="R34" s="33">
        <v>41487</v>
      </c>
      <c r="S34" s="33" t="s">
        <v>903</v>
      </c>
    </row>
    <row r="35" spans="1:19" s="41" customFormat="1" ht="13.5" customHeight="1">
      <c r="A35" s="416" t="s">
        <v>33</v>
      </c>
      <c r="B35" s="405"/>
      <c r="C35" s="405"/>
      <c r="D35" s="405"/>
      <c r="E35" s="406"/>
      <c r="F35" s="416" t="s">
        <v>906</v>
      </c>
      <c r="G35" s="405"/>
      <c r="H35" s="405"/>
      <c r="I35" s="405"/>
      <c r="J35" s="405"/>
      <c r="K35" s="405"/>
      <c r="L35" s="405"/>
      <c r="M35" s="406"/>
      <c r="N35" s="416" t="s">
        <v>37</v>
      </c>
      <c r="O35" s="405"/>
      <c r="P35" s="405"/>
      <c r="Q35" s="406"/>
      <c r="R35" s="33">
        <v>39567</v>
      </c>
      <c r="S35" s="33" t="s">
        <v>903</v>
      </c>
    </row>
    <row r="36" spans="1:19" s="41" customFormat="1" ht="13.5" customHeight="1">
      <c r="A36" s="416" t="s">
        <v>981</v>
      </c>
      <c r="B36" s="405"/>
      <c r="C36" s="405"/>
      <c r="D36" s="405"/>
      <c r="E36" s="406"/>
      <c r="F36" s="416" t="s">
        <v>932</v>
      </c>
      <c r="G36" s="405"/>
      <c r="H36" s="405"/>
      <c r="I36" s="405"/>
      <c r="J36" s="405"/>
      <c r="K36" s="405"/>
      <c r="L36" s="405"/>
      <c r="M36" s="406"/>
      <c r="N36" s="416" t="s">
        <v>903</v>
      </c>
      <c r="O36" s="405"/>
      <c r="P36" s="405"/>
      <c r="Q36" s="406"/>
      <c r="R36" s="33">
        <v>40634</v>
      </c>
      <c r="S36" s="33" t="s">
        <v>903</v>
      </c>
    </row>
    <row r="37" spans="1:19" s="41" customFormat="1" ht="13.5" customHeight="1">
      <c r="A37" s="416" t="s">
        <v>34</v>
      </c>
      <c r="B37" s="405"/>
      <c r="C37" s="405"/>
      <c r="D37" s="405"/>
      <c r="E37" s="406"/>
      <c r="F37" s="416" t="s">
        <v>903</v>
      </c>
      <c r="G37" s="405"/>
      <c r="H37" s="405"/>
      <c r="I37" s="405"/>
      <c r="J37" s="405"/>
      <c r="K37" s="405"/>
      <c r="L37" s="405"/>
      <c r="M37" s="406"/>
      <c r="N37" s="416" t="s">
        <v>38</v>
      </c>
      <c r="O37" s="405"/>
      <c r="P37" s="405"/>
      <c r="Q37" s="406"/>
      <c r="R37" s="33">
        <v>40303</v>
      </c>
      <c r="S37" s="33" t="s">
        <v>903</v>
      </c>
    </row>
    <row r="38" spans="1:19" s="41" customFormat="1" ht="13.5" customHeight="1">
      <c r="A38" s="416" t="s">
        <v>35</v>
      </c>
      <c r="B38" s="405"/>
      <c r="C38" s="405"/>
      <c r="D38" s="405"/>
      <c r="E38" s="406"/>
      <c r="F38" s="416" t="s">
        <v>903</v>
      </c>
      <c r="G38" s="405"/>
      <c r="H38" s="405"/>
      <c r="I38" s="405"/>
      <c r="J38" s="405"/>
      <c r="K38" s="405"/>
      <c r="L38" s="405"/>
      <c r="M38" s="406"/>
      <c r="N38" s="416" t="s">
        <v>39</v>
      </c>
      <c r="O38" s="405"/>
      <c r="P38" s="405"/>
      <c r="Q38" s="406"/>
      <c r="R38" s="33">
        <v>40666</v>
      </c>
      <c r="S38" s="33" t="s">
        <v>903</v>
      </c>
    </row>
    <row r="39" spans="1:19" s="3" customFormat="1" ht="13.5" customHeight="1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</row>
    <row r="40" spans="1:19" s="41" customFormat="1" ht="13.5" customHeight="1">
      <c r="A40" s="401" t="s">
        <v>135</v>
      </c>
      <c r="B40" s="402"/>
      <c r="C40" s="402"/>
      <c r="D40" s="402"/>
      <c r="E40" s="402"/>
      <c r="F40" s="403"/>
      <c r="G40" s="407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</row>
    <row r="41" spans="1:19" s="41" customFormat="1" ht="13.5" customHeight="1">
      <c r="A41" s="416" t="s">
        <v>1087</v>
      </c>
      <c r="B41" s="405"/>
      <c r="C41" s="405"/>
      <c r="D41" s="405"/>
      <c r="E41" s="406"/>
      <c r="F41" s="416" t="s">
        <v>906</v>
      </c>
      <c r="G41" s="405"/>
      <c r="H41" s="405"/>
      <c r="I41" s="405"/>
      <c r="J41" s="405"/>
      <c r="K41" s="405"/>
      <c r="L41" s="405"/>
      <c r="M41" s="406"/>
      <c r="N41" s="416" t="s">
        <v>1089</v>
      </c>
      <c r="O41" s="405"/>
      <c r="P41" s="405"/>
      <c r="Q41" s="406"/>
      <c r="R41" s="33">
        <v>41487</v>
      </c>
      <c r="S41" s="33" t="s">
        <v>903</v>
      </c>
    </row>
    <row r="42" spans="1:19" s="41" customFormat="1" ht="13.5" customHeight="1">
      <c r="A42" s="416" t="s">
        <v>1088</v>
      </c>
      <c r="B42" s="405"/>
      <c r="C42" s="405"/>
      <c r="D42" s="405"/>
      <c r="E42" s="406"/>
      <c r="F42" s="416" t="s">
        <v>137</v>
      </c>
      <c r="G42" s="405"/>
      <c r="H42" s="405"/>
      <c r="I42" s="405"/>
      <c r="J42" s="405"/>
      <c r="K42" s="405"/>
      <c r="L42" s="405"/>
      <c r="M42" s="406"/>
      <c r="N42" s="416" t="s">
        <v>1090</v>
      </c>
      <c r="O42" s="405"/>
      <c r="P42" s="405"/>
      <c r="Q42" s="406"/>
      <c r="R42" s="33">
        <v>41487</v>
      </c>
      <c r="S42" s="33" t="s">
        <v>903</v>
      </c>
    </row>
    <row r="43" spans="1:19" s="41" customFormat="1" ht="14.25" customHeight="1">
      <c r="A43" s="416" t="s">
        <v>136</v>
      </c>
      <c r="B43" s="405"/>
      <c r="C43" s="405"/>
      <c r="D43" s="405"/>
      <c r="E43" s="406"/>
      <c r="F43" s="416" t="s">
        <v>932</v>
      </c>
      <c r="G43" s="405"/>
      <c r="H43" s="405"/>
      <c r="I43" s="405"/>
      <c r="J43" s="405"/>
      <c r="K43" s="405"/>
      <c r="L43" s="405"/>
      <c r="M43" s="406"/>
      <c r="N43" s="416" t="s">
        <v>138</v>
      </c>
      <c r="O43" s="405"/>
      <c r="P43" s="405"/>
      <c r="Q43" s="406"/>
      <c r="R43" s="33">
        <v>40843</v>
      </c>
      <c r="S43" s="33" t="s">
        <v>903</v>
      </c>
    </row>
    <row r="44" spans="1:19" s="3" customFormat="1" ht="13.5" customHeight="1">
      <c r="A44" s="421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</row>
    <row r="45" spans="1:19" s="41" customFormat="1" ht="13.5" customHeight="1">
      <c r="A45" s="401" t="s">
        <v>377</v>
      </c>
      <c r="B45" s="402"/>
      <c r="C45" s="402"/>
      <c r="D45" s="402"/>
      <c r="E45" s="402"/>
      <c r="F45" s="403"/>
      <c r="G45" s="407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</row>
    <row r="46" spans="1:19" s="41" customFormat="1" ht="13.5" customHeight="1">
      <c r="A46" s="416" t="s">
        <v>383</v>
      </c>
      <c r="B46" s="405"/>
      <c r="C46" s="405"/>
      <c r="D46" s="405"/>
      <c r="E46" s="406"/>
      <c r="F46" s="416" t="s">
        <v>932</v>
      </c>
      <c r="G46" s="405"/>
      <c r="H46" s="405"/>
      <c r="I46" s="405"/>
      <c r="J46" s="405"/>
      <c r="K46" s="405"/>
      <c r="L46" s="405"/>
      <c r="M46" s="406"/>
      <c r="N46" s="416" t="s">
        <v>320</v>
      </c>
      <c r="O46" s="405"/>
      <c r="P46" s="405"/>
      <c r="Q46" s="406"/>
      <c r="R46" s="33">
        <v>41487</v>
      </c>
      <c r="S46" s="33" t="s">
        <v>903</v>
      </c>
    </row>
    <row r="47" spans="1:19" s="41" customFormat="1" ht="13.5" customHeight="1">
      <c r="A47" s="416" t="s">
        <v>384</v>
      </c>
      <c r="B47" s="405"/>
      <c r="C47" s="405"/>
      <c r="D47" s="405"/>
      <c r="E47" s="406"/>
      <c r="F47" s="416" t="s">
        <v>906</v>
      </c>
      <c r="G47" s="405"/>
      <c r="H47" s="405"/>
      <c r="I47" s="405"/>
      <c r="J47" s="405"/>
      <c r="K47" s="405"/>
      <c r="L47" s="405"/>
      <c r="M47" s="406"/>
      <c r="N47" s="416" t="s">
        <v>385</v>
      </c>
      <c r="O47" s="405"/>
      <c r="P47" s="405"/>
      <c r="Q47" s="406"/>
      <c r="R47" s="33">
        <v>41487</v>
      </c>
      <c r="S47" s="33" t="s">
        <v>903</v>
      </c>
    </row>
    <row r="48" spans="1:19" s="41" customFormat="1" ht="13.5" customHeight="1">
      <c r="A48" s="416" t="s">
        <v>981</v>
      </c>
      <c r="B48" s="405"/>
      <c r="C48" s="405"/>
      <c r="D48" s="405"/>
      <c r="E48" s="406"/>
      <c r="F48" s="416" t="s">
        <v>932</v>
      </c>
      <c r="G48" s="405"/>
      <c r="H48" s="405"/>
      <c r="I48" s="405"/>
      <c r="J48" s="405"/>
      <c r="K48" s="405"/>
      <c r="L48" s="405"/>
      <c r="M48" s="406"/>
      <c r="N48" s="416" t="s">
        <v>903</v>
      </c>
      <c r="O48" s="405"/>
      <c r="P48" s="405"/>
      <c r="Q48" s="406"/>
      <c r="R48" s="33">
        <v>40634</v>
      </c>
      <c r="S48" s="33" t="s">
        <v>903</v>
      </c>
    </row>
    <row r="49" spans="1:19" s="3" customFormat="1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</row>
    <row r="50" spans="1:19" s="41" customFormat="1" ht="13.5" customHeight="1">
      <c r="A50" s="401" t="s">
        <v>987</v>
      </c>
      <c r="B50" s="402"/>
      <c r="C50" s="402"/>
      <c r="D50" s="402"/>
      <c r="E50" s="402"/>
      <c r="F50" s="403"/>
      <c r="G50" s="407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</row>
    <row r="51" spans="1:19" s="41" customFormat="1" ht="13.5" customHeight="1">
      <c r="A51" s="416" t="s">
        <v>993</v>
      </c>
      <c r="B51" s="405"/>
      <c r="C51" s="405"/>
      <c r="D51" s="405"/>
      <c r="E51" s="406"/>
      <c r="F51" s="416" t="s">
        <v>906</v>
      </c>
      <c r="G51" s="405"/>
      <c r="H51" s="405"/>
      <c r="I51" s="405"/>
      <c r="J51" s="405"/>
      <c r="K51" s="405"/>
      <c r="L51" s="405"/>
      <c r="M51" s="406"/>
      <c r="N51" s="416" t="s">
        <v>995</v>
      </c>
      <c r="O51" s="405"/>
      <c r="P51" s="405"/>
      <c r="Q51" s="406"/>
      <c r="R51" s="33">
        <v>41487</v>
      </c>
      <c r="S51" s="33" t="s">
        <v>903</v>
      </c>
    </row>
    <row r="52" spans="1:19" s="41" customFormat="1" ht="13.5" customHeight="1">
      <c r="A52" s="416" t="s">
        <v>994</v>
      </c>
      <c r="B52" s="405"/>
      <c r="C52" s="405"/>
      <c r="D52" s="405"/>
      <c r="E52" s="406"/>
      <c r="F52" s="416" t="s">
        <v>906</v>
      </c>
      <c r="G52" s="405"/>
      <c r="H52" s="405"/>
      <c r="I52" s="405"/>
      <c r="J52" s="405"/>
      <c r="K52" s="405"/>
      <c r="L52" s="405"/>
      <c r="M52" s="406"/>
      <c r="N52" s="416" t="s">
        <v>996</v>
      </c>
      <c r="O52" s="405"/>
      <c r="P52" s="405"/>
      <c r="Q52" s="406"/>
      <c r="R52" s="33">
        <v>41487</v>
      </c>
      <c r="S52" s="33" t="s">
        <v>903</v>
      </c>
    </row>
    <row r="53" spans="1:19" s="3" customFormat="1" ht="13.5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</row>
    <row r="54" spans="1:19" s="41" customFormat="1" ht="13.5" customHeight="1">
      <c r="A54" s="401" t="s">
        <v>775</v>
      </c>
      <c r="B54" s="402"/>
      <c r="C54" s="402"/>
      <c r="D54" s="402"/>
      <c r="E54" s="402"/>
      <c r="F54" s="403"/>
      <c r="G54" s="407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</row>
    <row r="55" spans="1:19" s="41" customFormat="1" ht="13.5" customHeight="1">
      <c r="A55" s="416" t="s">
        <v>32</v>
      </c>
      <c r="B55" s="405"/>
      <c r="C55" s="405"/>
      <c r="D55" s="405"/>
      <c r="E55" s="406"/>
      <c r="F55" s="416" t="s">
        <v>932</v>
      </c>
      <c r="G55" s="405"/>
      <c r="H55" s="405"/>
      <c r="I55" s="405"/>
      <c r="J55" s="405"/>
      <c r="K55" s="405"/>
      <c r="L55" s="405"/>
      <c r="M55" s="406"/>
      <c r="N55" s="416" t="s">
        <v>36</v>
      </c>
      <c r="O55" s="405"/>
      <c r="P55" s="405"/>
      <c r="Q55" s="406"/>
      <c r="R55" s="33">
        <v>41487</v>
      </c>
      <c r="S55" s="33" t="s">
        <v>903</v>
      </c>
    </row>
    <row r="56" spans="1:19" s="41" customFormat="1" ht="13.5" customHeight="1">
      <c r="A56" s="416" t="s">
        <v>1065</v>
      </c>
      <c r="B56" s="405"/>
      <c r="C56" s="405"/>
      <c r="D56" s="405"/>
      <c r="E56" s="406"/>
      <c r="F56" s="416" t="s">
        <v>906</v>
      </c>
      <c r="G56" s="405"/>
      <c r="H56" s="405"/>
      <c r="I56" s="405"/>
      <c r="J56" s="405"/>
      <c r="K56" s="405"/>
      <c r="L56" s="405"/>
      <c r="M56" s="406"/>
      <c r="N56" s="416" t="s">
        <v>1067</v>
      </c>
      <c r="O56" s="405"/>
      <c r="P56" s="405"/>
      <c r="Q56" s="406"/>
      <c r="R56" s="33">
        <v>41487</v>
      </c>
      <c r="S56" s="33" t="s">
        <v>903</v>
      </c>
    </row>
    <row r="57" spans="1:19" s="41" customFormat="1" ht="13.5" customHeight="1">
      <c r="A57" s="416" t="s">
        <v>136</v>
      </c>
      <c r="B57" s="405"/>
      <c r="C57" s="405"/>
      <c r="D57" s="405"/>
      <c r="E57" s="406"/>
      <c r="F57" s="416" t="s">
        <v>155</v>
      </c>
      <c r="G57" s="405"/>
      <c r="H57" s="405"/>
      <c r="I57" s="405"/>
      <c r="J57" s="405"/>
      <c r="K57" s="405"/>
      <c r="L57" s="405"/>
      <c r="M57" s="406"/>
      <c r="N57" s="416" t="s">
        <v>138</v>
      </c>
      <c r="O57" s="405"/>
      <c r="P57" s="405"/>
      <c r="Q57" s="406"/>
      <c r="R57" s="33">
        <v>40843</v>
      </c>
      <c r="S57" s="33">
        <v>41178</v>
      </c>
    </row>
    <row r="58" spans="1:19" s="41" customFormat="1" ht="13.5" customHeight="1">
      <c r="A58" s="416" t="s">
        <v>154</v>
      </c>
      <c r="B58" s="405"/>
      <c r="C58" s="405"/>
      <c r="D58" s="405"/>
      <c r="E58" s="406"/>
      <c r="F58" s="416" t="s">
        <v>155</v>
      </c>
      <c r="G58" s="405"/>
      <c r="H58" s="405"/>
      <c r="I58" s="405"/>
      <c r="J58" s="405"/>
      <c r="K58" s="405"/>
      <c r="L58" s="405"/>
      <c r="M58" s="406"/>
      <c r="N58" s="416" t="s">
        <v>156</v>
      </c>
      <c r="O58" s="405"/>
      <c r="P58" s="405"/>
      <c r="Q58" s="406"/>
      <c r="R58" s="33">
        <v>41360</v>
      </c>
      <c r="S58" s="33" t="s">
        <v>903</v>
      </c>
    </row>
    <row r="59" spans="1:19" s="3" customFormat="1" ht="13.5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</row>
    <row r="60" spans="1:19" s="41" customFormat="1" ht="13.5" customHeight="1">
      <c r="A60" s="401" t="s">
        <v>313</v>
      </c>
      <c r="B60" s="402"/>
      <c r="C60" s="402"/>
      <c r="D60" s="402"/>
      <c r="E60" s="402"/>
      <c r="F60" s="403"/>
      <c r="G60" s="407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</row>
    <row r="61" spans="1:19" s="41" customFormat="1" ht="13.5" customHeight="1">
      <c r="A61" s="416" t="s">
        <v>196</v>
      </c>
      <c r="B61" s="405"/>
      <c r="C61" s="405"/>
      <c r="D61" s="405"/>
      <c r="E61" s="406"/>
      <c r="F61" s="416" t="s">
        <v>932</v>
      </c>
      <c r="G61" s="405"/>
      <c r="H61" s="405"/>
      <c r="I61" s="405"/>
      <c r="J61" s="405"/>
      <c r="K61" s="405"/>
      <c r="L61" s="405"/>
      <c r="M61" s="406"/>
      <c r="N61" s="416" t="s">
        <v>197</v>
      </c>
      <c r="O61" s="405"/>
      <c r="P61" s="405"/>
      <c r="Q61" s="406"/>
      <c r="R61" s="33">
        <v>41487</v>
      </c>
      <c r="S61" s="33" t="s">
        <v>903</v>
      </c>
    </row>
    <row r="62" spans="1:19" s="41" customFormat="1" ht="13.5" customHeight="1">
      <c r="A62" s="416" t="s">
        <v>981</v>
      </c>
      <c r="B62" s="405"/>
      <c r="C62" s="405"/>
      <c r="D62" s="405"/>
      <c r="E62" s="406"/>
      <c r="F62" s="416" t="s">
        <v>932</v>
      </c>
      <c r="G62" s="405"/>
      <c r="H62" s="405"/>
      <c r="I62" s="405"/>
      <c r="J62" s="405"/>
      <c r="K62" s="405"/>
      <c r="L62" s="405"/>
      <c r="M62" s="406"/>
      <c r="N62" s="416" t="s">
        <v>319</v>
      </c>
      <c r="O62" s="405"/>
      <c r="P62" s="405"/>
      <c r="Q62" s="406"/>
      <c r="R62" s="33" t="s">
        <v>321</v>
      </c>
      <c r="S62" s="33" t="s">
        <v>903</v>
      </c>
    </row>
    <row r="63" spans="1:19" s="41" customFormat="1" ht="13.5" customHeight="1">
      <c r="A63" s="416" t="s">
        <v>318</v>
      </c>
      <c r="B63" s="405"/>
      <c r="C63" s="405"/>
      <c r="D63" s="405"/>
      <c r="E63" s="406"/>
      <c r="F63" s="416" t="s">
        <v>906</v>
      </c>
      <c r="G63" s="405"/>
      <c r="H63" s="405"/>
      <c r="I63" s="405"/>
      <c r="J63" s="405"/>
      <c r="K63" s="405"/>
      <c r="L63" s="405"/>
      <c r="M63" s="406"/>
      <c r="N63" s="416" t="s">
        <v>320</v>
      </c>
      <c r="O63" s="405"/>
      <c r="P63" s="405"/>
      <c r="Q63" s="406"/>
      <c r="R63" s="33">
        <v>41487</v>
      </c>
      <c r="S63" s="33" t="s">
        <v>903</v>
      </c>
    </row>
    <row r="64" spans="1:19" s="41" customFormat="1" ht="13.5" customHeight="1">
      <c r="A64" s="401" t="s">
        <v>406</v>
      </c>
      <c r="B64" s="402"/>
      <c r="C64" s="402"/>
      <c r="D64" s="402"/>
      <c r="E64" s="402"/>
      <c r="F64" s="403"/>
      <c r="G64" s="407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</row>
    <row r="65" spans="1:19" s="41" customFormat="1" ht="13.5" customHeight="1">
      <c r="A65" s="416" t="s">
        <v>384</v>
      </c>
      <c r="B65" s="405"/>
      <c r="C65" s="405"/>
      <c r="D65" s="405"/>
      <c r="E65" s="406"/>
      <c r="F65" s="416" t="s">
        <v>932</v>
      </c>
      <c r="G65" s="405"/>
      <c r="H65" s="405"/>
      <c r="I65" s="405"/>
      <c r="J65" s="405"/>
      <c r="K65" s="405"/>
      <c r="L65" s="405"/>
      <c r="M65" s="406"/>
      <c r="N65" s="416" t="s">
        <v>409</v>
      </c>
      <c r="O65" s="405"/>
      <c r="P65" s="405"/>
      <c r="Q65" s="406"/>
      <c r="R65" s="33">
        <v>41487</v>
      </c>
      <c r="S65" s="33" t="s">
        <v>903</v>
      </c>
    </row>
    <row r="66" spans="1:19" s="41" customFormat="1" ht="13.5" customHeight="1">
      <c r="A66" s="416" t="s">
        <v>981</v>
      </c>
      <c r="B66" s="405"/>
      <c r="C66" s="405"/>
      <c r="D66" s="405"/>
      <c r="E66" s="406"/>
      <c r="F66" s="416" t="s">
        <v>932</v>
      </c>
      <c r="G66" s="405"/>
      <c r="H66" s="405"/>
      <c r="I66" s="405"/>
      <c r="J66" s="405"/>
      <c r="K66" s="405"/>
      <c r="L66" s="405"/>
      <c r="M66" s="406"/>
      <c r="N66" s="416" t="s">
        <v>410</v>
      </c>
      <c r="O66" s="405"/>
      <c r="P66" s="405"/>
      <c r="Q66" s="406"/>
      <c r="R66" s="33">
        <v>40756</v>
      </c>
      <c r="S66" s="33" t="s">
        <v>903</v>
      </c>
    </row>
    <row r="67" spans="1:19" s="41" customFormat="1" ht="13.5" customHeight="1">
      <c r="A67" s="416" t="s">
        <v>88</v>
      </c>
      <c r="B67" s="405"/>
      <c r="C67" s="405"/>
      <c r="D67" s="405"/>
      <c r="E67" s="406"/>
      <c r="F67" s="416" t="s">
        <v>906</v>
      </c>
      <c r="G67" s="405"/>
      <c r="H67" s="405"/>
      <c r="I67" s="405"/>
      <c r="J67" s="405"/>
      <c r="K67" s="405"/>
      <c r="L67" s="405"/>
      <c r="M67" s="406"/>
      <c r="N67" s="416" t="s">
        <v>91</v>
      </c>
      <c r="O67" s="405"/>
      <c r="P67" s="405"/>
      <c r="Q67" s="406"/>
      <c r="R67" s="33">
        <v>41487</v>
      </c>
      <c r="S67" s="33" t="s">
        <v>903</v>
      </c>
    </row>
    <row r="68" spans="1:19" s="3" customFormat="1" ht="13.5" customHeight="1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</row>
    <row r="69" spans="1:19" s="41" customFormat="1" ht="13.5" customHeight="1">
      <c r="A69" s="401" t="s">
        <v>170</v>
      </c>
      <c r="B69" s="402"/>
      <c r="C69" s="402"/>
      <c r="D69" s="402"/>
      <c r="E69" s="402"/>
      <c r="F69" s="403"/>
      <c r="G69" s="407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</row>
    <row r="70" spans="1:19" s="41" customFormat="1" ht="13.5" customHeight="1">
      <c r="A70" s="416" t="s">
        <v>171</v>
      </c>
      <c r="B70" s="405"/>
      <c r="C70" s="405"/>
      <c r="D70" s="405"/>
      <c r="E70" s="406"/>
      <c r="F70" s="416" t="s">
        <v>155</v>
      </c>
      <c r="G70" s="405"/>
      <c r="H70" s="405"/>
      <c r="I70" s="405"/>
      <c r="J70" s="405"/>
      <c r="K70" s="405"/>
      <c r="L70" s="405"/>
      <c r="M70" s="406"/>
      <c r="N70" s="416" t="s">
        <v>173</v>
      </c>
      <c r="O70" s="405"/>
      <c r="P70" s="405"/>
      <c r="Q70" s="406"/>
      <c r="R70" s="33">
        <v>41487</v>
      </c>
      <c r="S70" s="33" t="s">
        <v>903</v>
      </c>
    </row>
    <row r="71" spans="1:19" s="41" customFormat="1" ht="13.5" customHeight="1">
      <c r="A71" s="416" t="s">
        <v>172</v>
      </c>
      <c r="B71" s="405"/>
      <c r="C71" s="405"/>
      <c r="D71" s="405"/>
      <c r="E71" s="406"/>
      <c r="F71" s="416" t="s">
        <v>906</v>
      </c>
      <c r="G71" s="405"/>
      <c r="H71" s="405"/>
      <c r="I71" s="405"/>
      <c r="J71" s="405"/>
      <c r="K71" s="405"/>
      <c r="L71" s="405"/>
      <c r="M71" s="406"/>
      <c r="N71" s="416" t="s">
        <v>174</v>
      </c>
      <c r="O71" s="405"/>
      <c r="P71" s="405"/>
      <c r="Q71" s="406"/>
      <c r="R71" s="33">
        <v>41487</v>
      </c>
      <c r="S71" s="33" t="s">
        <v>903</v>
      </c>
    </row>
    <row r="72" spans="1:19" s="3" customFormat="1" ht="13.5" customHeight="1">
      <c r="A72" s="421"/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</row>
    <row r="73" spans="1:19" s="41" customFormat="1" ht="13.5" customHeight="1">
      <c r="A73" s="401" t="s">
        <v>776</v>
      </c>
      <c r="B73" s="402"/>
      <c r="C73" s="402"/>
      <c r="D73" s="402"/>
      <c r="E73" s="402"/>
      <c r="F73" s="403"/>
      <c r="G73" s="407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</row>
    <row r="74" spans="1:19" s="41" customFormat="1" ht="13.5" customHeight="1">
      <c r="A74" s="416" t="s">
        <v>216</v>
      </c>
      <c r="B74" s="405"/>
      <c r="C74" s="405"/>
      <c r="D74" s="405"/>
      <c r="E74" s="406"/>
      <c r="F74" s="416" t="s">
        <v>906</v>
      </c>
      <c r="G74" s="405"/>
      <c r="H74" s="405"/>
      <c r="I74" s="405"/>
      <c r="J74" s="405"/>
      <c r="K74" s="405"/>
      <c r="L74" s="405"/>
      <c r="M74" s="406"/>
      <c r="N74" s="416" t="s">
        <v>217</v>
      </c>
      <c r="O74" s="405"/>
      <c r="P74" s="405"/>
      <c r="Q74" s="406"/>
      <c r="R74" s="33">
        <v>41487</v>
      </c>
      <c r="S74" s="33" t="s">
        <v>903</v>
      </c>
    </row>
    <row r="75" spans="1:19" s="3" customFormat="1" ht="13.5" customHeight="1">
      <c r="A75" s="421"/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</row>
    <row r="76" spans="1:19" s="41" customFormat="1" ht="13.5" customHeight="1">
      <c r="A76" s="401" t="s">
        <v>178</v>
      </c>
      <c r="B76" s="402"/>
      <c r="C76" s="402"/>
      <c r="D76" s="402"/>
      <c r="E76" s="402"/>
      <c r="F76" s="403"/>
      <c r="G76" s="407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</row>
    <row r="77" spans="1:19" s="41" customFormat="1" ht="13.5" customHeight="1">
      <c r="A77" s="416" t="s">
        <v>1048</v>
      </c>
      <c r="B77" s="405"/>
      <c r="C77" s="405"/>
      <c r="D77" s="405"/>
      <c r="E77" s="406"/>
      <c r="F77" s="416" t="s">
        <v>906</v>
      </c>
      <c r="G77" s="405"/>
      <c r="H77" s="405"/>
      <c r="I77" s="405"/>
      <c r="J77" s="405"/>
      <c r="K77" s="405"/>
      <c r="L77" s="405"/>
      <c r="M77" s="406"/>
      <c r="N77" s="416" t="s">
        <v>1049</v>
      </c>
      <c r="O77" s="405"/>
      <c r="P77" s="405"/>
      <c r="Q77" s="406"/>
      <c r="R77" s="33">
        <v>41487</v>
      </c>
      <c r="S77" s="33" t="s">
        <v>903</v>
      </c>
    </row>
    <row r="78" spans="1:19" s="41" customFormat="1" ht="13.5" customHeight="1">
      <c r="A78" s="416" t="s">
        <v>905</v>
      </c>
      <c r="B78" s="405"/>
      <c r="C78" s="405"/>
      <c r="D78" s="405"/>
      <c r="E78" s="406"/>
      <c r="F78" s="416" t="s">
        <v>932</v>
      </c>
      <c r="G78" s="405"/>
      <c r="H78" s="405"/>
      <c r="I78" s="405"/>
      <c r="J78" s="405"/>
      <c r="K78" s="405"/>
      <c r="L78" s="405"/>
      <c r="M78" s="406"/>
      <c r="N78" s="416" t="s">
        <v>908</v>
      </c>
      <c r="O78" s="405"/>
      <c r="P78" s="405"/>
      <c r="Q78" s="406"/>
      <c r="R78" s="33">
        <v>41487</v>
      </c>
      <c r="S78" s="33" t="s">
        <v>903</v>
      </c>
    </row>
    <row r="79" spans="1:19" s="3" customFormat="1" ht="13.5" customHeight="1">
      <c r="A79" s="421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</row>
    <row r="80" spans="1:19" s="41" customFormat="1" ht="13.5" customHeight="1">
      <c r="A80" s="401" t="s">
        <v>777</v>
      </c>
      <c r="B80" s="402"/>
      <c r="C80" s="402"/>
      <c r="D80" s="402"/>
      <c r="E80" s="402"/>
      <c r="F80" s="403"/>
      <c r="G80" s="407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</row>
    <row r="81" spans="1:19" s="41" customFormat="1" ht="13.5" customHeight="1">
      <c r="A81" s="416" t="s">
        <v>1066</v>
      </c>
      <c r="B81" s="405"/>
      <c r="C81" s="405"/>
      <c r="D81" s="405"/>
      <c r="E81" s="406"/>
      <c r="F81" s="416" t="s">
        <v>932</v>
      </c>
      <c r="G81" s="405"/>
      <c r="H81" s="405"/>
      <c r="I81" s="405"/>
      <c r="J81" s="405"/>
      <c r="K81" s="405"/>
      <c r="L81" s="405"/>
      <c r="M81" s="406"/>
      <c r="N81" s="416" t="s">
        <v>1068</v>
      </c>
      <c r="O81" s="405"/>
      <c r="P81" s="405"/>
      <c r="Q81" s="406"/>
      <c r="R81" s="33">
        <v>41487</v>
      </c>
      <c r="S81" s="33" t="s">
        <v>903</v>
      </c>
    </row>
    <row r="82" spans="1:19" s="41" customFormat="1" ht="13.5" customHeight="1">
      <c r="A82" s="416" t="s">
        <v>196</v>
      </c>
      <c r="B82" s="405"/>
      <c r="C82" s="405"/>
      <c r="D82" s="405"/>
      <c r="E82" s="406"/>
      <c r="F82" s="416" t="s">
        <v>906</v>
      </c>
      <c r="G82" s="405"/>
      <c r="H82" s="405"/>
      <c r="I82" s="405"/>
      <c r="J82" s="405"/>
      <c r="K82" s="405"/>
      <c r="L82" s="405"/>
      <c r="M82" s="406"/>
      <c r="N82" s="416" t="s">
        <v>197</v>
      </c>
      <c r="O82" s="405"/>
      <c r="P82" s="405"/>
      <c r="Q82" s="406"/>
      <c r="R82" s="33">
        <v>41487</v>
      </c>
      <c r="S82" s="33" t="s">
        <v>903</v>
      </c>
    </row>
    <row r="83" spans="1:19" s="3" customFormat="1" ht="13.5" customHeight="1">
      <c r="A83" s="421"/>
      <c r="B83" s="421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</row>
    <row r="84" spans="1:19" s="41" customFormat="1" ht="13.5" customHeight="1">
      <c r="A84" s="401" t="s">
        <v>204</v>
      </c>
      <c r="B84" s="402"/>
      <c r="C84" s="402"/>
      <c r="D84" s="402"/>
      <c r="E84" s="402"/>
      <c r="F84" s="403"/>
      <c r="G84" s="407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</row>
    <row r="85" spans="1:19" s="41" customFormat="1" ht="13.5" customHeight="1">
      <c r="A85" s="416" t="s">
        <v>205</v>
      </c>
      <c r="B85" s="405"/>
      <c r="C85" s="405"/>
      <c r="D85" s="405"/>
      <c r="E85" s="406"/>
      <c r="F85" s="416" t="s">
        <v>932</v>
      </c>
      <c r="G85" s="405"/>
      <c r="H85" s="405"/>
      <c r="I85" s="405"/>
      <c r="J85" s="405"/>
      <c r="K85" s="405"/>
      <c r="L85" s="405"/>
      <c r="M85" s="406"/>
      <c r="N85" s="416" t="s">
        <v>206</v>
      </c>
      <c r="O85" s="405"/>
      <c r="P85" s="405"/>
      <c r="Q85" s="406"/>
      <c r="R85" s="33">
        <v>41487</v>
      </c>
      <c r="S85" s="33" t="s">
        <v>903</v>
      </c>
    </row>
    <row r="86" spans="1:19" s="3" customFormat="1" ht="13.5" customHeight="1">
      <c r="A86" s="421"/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</row>
    <row r="87" spans="1:19" s="41" customFormat="1" ht="13.5" customHeight="1">
      <c r="A87" s="401" t="s">
        <v>215</v>
      </c>
      <c r="B87" s="402"/>
      <c r="C87" s="402"/>
      <c r="D87" s="402"/>
      <c r="E87" s="402"/>
      <c r="F87" s="403"/>
      <c r="G87" s="407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</row>
    <row r="88" spans="1:19" s="41" customFormat="1" ht="13.5" customHeight="1">
      <c r="A88" s="416" t="s">
        <v>216</v>
      </c>
      <c r="B88" s="405"/>
      <c r="C88" s="405"/>
      <c r="D88" s="405"/>
      <c r="E88" s="406"/>
      <c r="F88" s="416" t="s">
        <v>932</v>
      </c>
      <c r="G88" s="405"/>
      <c r="H88" s="405"/>
      <c r="I88" s="405"/>
      <c r="J88" s="405"/>
      <c r="K88" s="405"/>
      <c r="L88" s="405"/>
      <c r="M88" s="406"/>
      <c r="N88" s="416" t="s">
        <v>217</v>
      </c>
      <c r="O88" s="405"/>
      <c r="P88" s="405"/>
      <c r="Q88" s="406"/>
      <c r="R88" s="33">
        <v>41487</v>
      </c>
      <c r="S88" s="33" t="s">
        <v>903</v>
      </c>
    </row>
    <row r="89" spans="1:19" s="3" customFormat="1" ht="13.5" customHeight="1">
      <c r="A89" s="421"/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</row>
    <row r="90" spans="1:19" s="41" customFormat="1" ht="13.5" customHeight="1">
      <c r="A90" s="401" t="s">
        <v>225</v>
      </c>
      <c r="B90" s="402"/>
      <c r="C90" s="402"/>
      <c r="D90" s="402"/>
      <c r="E90" s="402"/>
      <c r="F90" s="403"/>
      <c r="G90" s="407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</row>
    <row r="91" spans="1:19" s="41" customFormat="1" ht="13.5" customHeight="1">
      <c r="A91" s="416" t="s">
        <v>230</v>
      </c>
      <c r="B91" s="405"/>
      <c r="C91" s="405"/>
      <c r="D91" s="405"/>
      <c r="E91" s="406"/>
      <c r="F91" s="416" t="s">
        <v>906</v>
      </c>
      <c r="G91" s="405"/>
      <c r="H91" s="405"/>
      <c r="I91" s="405"/>
      <c r="J91" s="405"/>
      <c r="K91" s="405"/>
      <c r="L91" s="405"/>
      <c r="M91" s="406"/>
      <c r="N91" s="416" t="s">
        <v>206</v>
      </c>
      <c r="O91" s="405"/>
      <c r="P91" s="405"/>
      <c r="Q91" s="406"/>
      <c r="R91" s="33">
        <v>41487</v>
      </c>
      <c r="S91" s="33" t="s">
        <v>903</v>
      </c>
    </row>
    <row r="92" spans="1:19" s="41" customFormat="1" ht="13.5" customHeight="1">
      <c r="A92" s="416" t="s">
        <v>231</v>
      </c>
      <c r="B92" s="405"/>
      <c r="C92" s="405"/>
      <c r="D92" s="405"/>
      <c r="E92" s="406"/>
      <c r="F92" s="416" t="s">
        <v>137</v>
      </c>
      <c r="G92" s="405"/>
      <c r="H92" s="405"/>
      <c r="I92" s="405"/>
      <c r="J92" s="405"/>
      <c r="K92" s="405"/>
      <c r="L92" s="405"/>
      <c r="M92" s="406"/>
      <c r="N92" s="416" t="s">
        <v>233</v>
      </c>
      <c r="O92" s="405"/>
      <c r="P92" s="405"/>
      <c r="Q92" s="406"/>
      <c r="R92" s="33" t="s">
        <v>903</v>
      </c>
      <c r="S92" s="33" t="s">
        <v>903</v>
      </c>
    </row>
    <row r="93" spans="1:19" s="41" customFormat="1" ht="13.5" customHeight="1">
      <c r="A93" s="416" t="s">
        <v>232</v>
      </c>
      <c r="B93" s="405"/>
      <c r="C93" s="405"/>
      <c r="D93" s="405"/>
      <c r="E93" s="406"/>
      <c r="F93" s="416" t="s">
        <v>932</v>
      </c>
      <c r="G93" s="405"/>
      <c r="H93" s="405"/>
      <c r="I93" s="405"/>
      <c r="J93" s="405"/>
      <c r="K93" s="405"/>
      <c r="L93" s="405"/>
      <c r="M93" s="406"/>
      <c r="N93" s="416" t="s">
        <v>995</v>
      </c>
      <c r="O93" s="405"/>
      <c r="P93" s="405"/>
      <c r="Q93" s="406"/>
      <c r="R93" s="33">
        <v>41487</v>
      </c>
      <c r="S93" s="33" t="s">
        <v>903</v>
      </c>
    </row>
    <row r="94" spans="1:19" s="3" customFormat="1" ht="13.5" customHeight="1">
      <c r="A94" s="421"/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</row>
    <row r="95" spans="1:19" s="41" customFormat="1" ht="13.5" customHeight="1">
      <c r="A95" s="401" t="s">
        <v>1044</v>
      </c>
      <c r="B95" s="402"/>
      <c r="C95" s="402"/>
      <c r="D95" s="402"/>
      <c r="E95" s="402"/>
      <c r="F95" s="403"/>
      <c r="G95" s="407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</row>
    <row r="96" spans="1:19" s="41" customFormat="1" ht="13.5" customHeight="1">
      <c r="A96" s="416" t="s">
        <v>1048</v>
      </c>
      <c r="B96" s="405"/>
      <c r="C96" s="405"/>
      <c r="D96" s="405"/>
      <c r="E96" s="406"/>
      <c r="F96" s="416" t="s">
        <v>932</v>
      </c>
      <c r="G96" s="405"/>
      <c r="H96" s="405"/>
      <c r="I96" s="405"/>
      <c r="J96" s="405"/>
      <c r="K96" s="405"/>
      <c r="L96" s="405"/>
      <c r="M96" s="406"/>
      <c r="N96" s="416" t="s">
        <v>1049</v>
      </c>
      <c r="O96" s="405"/>
      <c r="P96" s="405"/>
      <c r="Q96" s="406"/>
      <c r="R96" s="33">
        <v>41487</v>
      </c>
      <c r="S96" s="33" t="s">
        <v>903</v>
      </c>
    </row>
    <row r="97" spans="1:19" s="41" customFormat="1" ht="13.5" customHeight="1">
      <c r="A97" s="401" t="s">
        <v>780</v>
      </c>
      <c r="B97" s="402"/>
      <c r="C97" s="402"/>
      <c r="D97" s="402"/>
      <c r="E97" s="402"/>
      <c r="F97" s="403"/>
      <c r="G97" s="407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</row>
    <row r="98" spans="1:19" s="41" customFormat="1" ht="13.5" customHeight="1">
      <c r="A98" s="416" t="s">
        <v>1039</v>
      </c>
      <c r="B98" s="405"/>
      <c r="C98" s="405"/>
      <c r="D98" s="405"/>
      <c r="E98" s="406"/>
      <c r="F98" s="416" t="s">
        <v>906</v>
      </c>
      <c r="G98" s="405"/>
      <c r="H98" s="405"/>
      <c r="I98" s="405"/>
      <c r="J98" s="405"/>
      <c r="K98" s="405"/>
      <c r="L98" s="405"/>
      <c r="M98" s="406"/>
      <c r="N98" s="416" t="s">
        <v>1040</v>
      </c>
      <c r="O98" s="405"/>
      <c r="P98" s="405"/>
      <c r="Q98" s="406"/>
      <c r="R98" s="33">
        <v>41487</v>
      </c>
      <c r="S98" s="33" t="s">
        <v>903</v>
      </c>
    </row>
    <row r="99" spans="1:19" s="3" customFormat="1" ht="13.5" customHeight="1">
      <c r="A99" s="421"/>
      <c r="B99" s="421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</row>
    <row r="100" spans="1:19" s="41" customFormat="1" ht="13.5" customHeight="1">
      <c r="A100" s="401" t="s">
        <v>783</v>
      </c>
      <c r="B100" s="402"/>
      <c r="C100" s="402"/>
      <c r="D100" s="402"/>
      <c r="E100" s="402"/>
      <c r="F100" s="403"/>
      <c r="G100" s="407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</row>
    <row r="101" spans="1:19" s="41" customFormat="1" ht="13.5" customHeight="1">
      <c r="A101" s="416" t="s">
        <v>172</v>
      </c>
      <c r="B101" s="405"/>
      <c r="C101" s="405"/>
      <c r="D101" s="405"/>
      <c r="E101" s="406"/>
      <c r="F101" s="416" t="s">
        <v>932</v>
      </c>
      <c r="G101" s="405"/>
      <c r="H101" s="405"/>
      <c r="I101" s="405"/>
      <c r="J101" s="405"/>
      <c r="K101" s="405"/>
      <c r="L101" s="405"/>
      <c r="M101" s="406"/>
      <c r="N101" s="416" t="s">
        <v>174</v>
      </c>
      <c r="O101" s="405"/>
      <c r="P101" s="405"/>
      <c r="Q101" s="406"/>
      <c r="R101" s="33">
        <v>41487</v>
      </c>
      <c r="S101" s="33" t="s">
        <v>903</v>
      </c>
    </row>
    <row r="102" spans="1:19" s="41" customFormat="1" ht="13.5" customHeight="1">
      <c r="A102" s="416" t="s">
        <v>171</v>
      </c>
      <c r="B102" s="405"/>
      <c r="C102" s="405"/>
      <c r="D102" s="405"/>
      <c r="E102" s="406"/>
      <c r="F102" s="416" t="s">
        <v>906</v>
      </c>
      <c r="G102" s="405"/>
      <c r="H102" s="405"/>
      <c r="I102" s="405"/>
      <c r="J102" s="405"/>
      <c r="K102" s="405"/>
      <c r="L102" s="405"/>
      <c r="M102" s="406"/>
      <c r="N102" s="416" t="s">
        <v>173</v>
      </c>
      <c r="O102" s="405"/>
      <c r="P102" s="405"/>
      <c r="Q102" s="406"/>
      <c r="R102" s="33">
        <v>41487</v>
      </c>
      <c r="S102" s="33" t="s">
        <v>903</v>
      </c>
    </row>
    <row r="103" spans="1:19" s="3" customFormat="1" ht="13.5" customHeight="1">
      <c r="A103" s="421"/>
      <c r="B103" s="421"/>
      <c r="C103" s="421"/>
      <c r="D103" s="421"/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  <c r="R103" s="421"/>
      <c r="S103" s="421"/>
    </row>
    <row r="104" spans="1:19" s="41" customFormat="1" ht="13.5" customHeight="1">
      <c r="A104" s="401" t="s">
        <v>785</v>
      </c>
      <c r="B104" s="402"/>
      <c r="C104" s="402"/>
      <c r="D104" s="402"/>
      <c r="E104" s="402"/>
      <c r="F104" s="403"/>
      <c r="G104" s="407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</row>
    <row r="105" spans="1:19" s="41" customFormat="1" ht="13.5" customHeight="1">
      <c r="A105" s="416" t="s">
        <v>265</v>
      </c>
      <c r="B105" s="405"/>
      <c r="C105" s="405"/>
      <c r="D105" s="405"/>
      <c r="E105" s="406"/>
      <c r="F105" s="416" t="s">
        <v>932</v>
      </c>
      <c r="G105" s="405"/>
      <c r="H105" s="405"/>
      <c r="I105" s="405"/>
      <c r="J105" s="405"/>
      <c r="K105" s="405"/>
      <c r="L105" s="405"/>
      <c r="M105" s="406"/>
      <c r="N105" s="416" t="s">
        <v>907</v>
      </c>
      <c r="O105" s="405"/>
      <c r="P105" s="405"/>
      <c r="Q105" s="406"/>
      <c r="R105" s="33">
        <v>41487</v>
      </c>
      <c r="S105" s="33" t="s">
        <v>903</v>
      </c>
    </row>
    <row r="106" spans="1:19" s="3" customFormat="1" ht="13.5" customHeight="1">
      <c r="A106" s="421"/>
      <c r="B106" s="421"/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421"/>
      <c r="R106" s="421"/>
      <c r="S106" s="421"/>
    </row>
    <row r="107" spans="1:19" s="41" customFormat="1" ht="13.5" customHeight="1">
      <c r="A107" s="401" t="s">
        <v>75</v>
      </c>
      <c r="B107" s="402"/>
      <c r="C107" s="402"/>
      <c r="D107" s="402"/>
      <c r="E107" s="402"/>
      <c r="F107" s="403"/>
      <c r="G107" s="407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</row>
    <row r="108" spans="1:19" s="41" customFormat="1" ht="13.5" customHeight="1">
      <c r="A108" s="416" t="s">
        <v>87</v>
      </c>
      <c r="B108" s="405"/>
      <c r="C108" s="405"/>
      <c r="D108" s="405"/>
      <c r="E108" s="406"/>
      <c r="F108" s="416" t="s">
        <v>90</v>
      </c>
      <c r="G108" s="405"/>
      <c r="H108" s="405"/>
      <c r="I108" s="405"/>
      <c r="J108" s="405"/>
      <c r="K108" s="405"/>
      <c r="L108" s="405"/>
      <c r="M108" s="406"/>
      <c r="N108" s="416" t="s">
        <v>903</v>
      </c>
      <c r="O108" s="405"/>
      <c r="P108" s="405"/>
      <c r="Q108" s="406"/>
      <c r="R108" s="33" t="s">
        <v>903</v>
      </c>
      <c r="S108" s="33" t="s">
        <v>903</v>
      </c>
    </row>
    <row r="109" spans="1:19" s="41" customFormat="1" ht="13.5" customHeight="1">
      <c r="A109" s="416" t="s">
        <v>88</v>
      </c>
      <c r="B109" s="405"/>
      <c r="C109" s="405"/>
      <c r="D109" s="405"/>
      <c r="E109" s="406"/>
      <c r="F109" s="416" t="s">
        <v>932</v>
      </c>
      <c r="G109" s="405"/>
      <c r="H109" s="405"/>
      <c r="I109" s="405"/>
      <c r="J109" s="405"/>
      <c r="K109" s="405"/>
      <c r="L109" s="405"/>
      <c r="M109" s="406"/>
      <c r="N109" s="416" t="s">
        <v>91</v>
      </c>
      <c r="O109" s="405"/>
      <c r="P109" s="405"/>
      <c r="Q109" s="406"/>
      <c r="R109" s="33">
        <v>41487</v>
      </c>
      <c r="S109" s="33" t="s">
        <v>903</v>
      </c>
    </row>
    <row r="110" spans="1:19" s="41" customFormat="1" ht="13.5" customHeight="1">
      <c r="A110" s="416" t="s">
        <v>89</v>
      </c>
      <c r="B110" s="405"/>
      <c r="C110" s="405"/>
      <c r="D110" s="405"/>
      <c r="E110" s="406"/>
      <c r="F110" s="416" t="s">
        <v>906</v>
      </c>
      <c r="G110" s="405"/>
      <c r="H110" s="405"/>
      <c r="I110" s="405"/>
      <c r="J110" s="405"/>
      <c r="K110" s="405"/>
      <c r="L110" s="405"/>
      <c r="M110" s="406"/>
      <c r="N110" s="416" t="s">
        <v>92</v>
      </c>
      <c r="O110" s="405"/>
      <c r="P110" s="405"/>
      <c r="Q110" s="406"/>
      <c r="R110" s="33">
        <v>40499</v>
      </c>
      <c r="S110" s="33" t="s">
        <v>903</v>
      </c>
    </row>
  </sheetData>
  <sheetProtection password="CEFE" sheet="1"/>
  <mergeCells count="249">
    <mergeCell ref="A110:E110"/>
    <mergeCell ref="F110:M110"/>
    <mergeCell ref="N110:Q110"/>
    <mergeCell ref="A108:E108"/>
    <mergeCell ref="F108:M108"/>
    <mergeCell ref="N108:Q108"/>
    <mergeCell ref="A109:E109"/>
    <mergeCell ref="F109:M109"/>
    <mergeCell ref="N109:Q109"/>
    <mergeCell ref="A105:E105"/>
    <mergeCell ref="F105:M105"/>
    <mergeCell ref="N105:Q105"/>
    <mergeCell ref="A107:F107"/>
    <mergeCell ref="G107:S107"/>
    <mergeCell ref="A106:S106"/>
    <mergeCell ref="A102:E102"/>
    <mergeCell ref="F102:M102"/>
    <mergeCell ref="N102:Q102"/>
    <mergeCell ref="A104:F104"/>
    <mergeCell ref="G104:S104"/>
    <mergeCell ref="A103:S103"/>
    <mergeCell ref="A100:F100"/>
    <mergeCell ref="G100:S100"/>
    <mergeCell ref="A99:S99"/>
    <mergeCell ref="A101:E101"/>
    <mergeCell ref="F101:M101"/>
    <mergeCell ref="N101:Q101"/>
    <mergeCell ref="A97:F97"/>
    <mergeCell ref="G97:S97"/>
    <mergeCell ref="A98:E98"/>
    <mergeCell ref="F98:M98"/>
    <mergeCell ref="N98:Q98"/>
    <mergeCell ref="A95:F95"/>
    <mergeCell ref="G95:S95"/>
    <mergeCell ref="A94:S94"/>
    <mergeCell ref="A96:E96"/>
    <mergeCell ref="F96:M96"/>
    <mergeCell ref="N96:Q96"/>
    <mergeCell ref="A92:E92"/>
    <mergeCell ref="F92:M92"/>
    <mergeCell ref="N92:Q92"/>
    <mergeCell ref="A93:E93"/>
    <mergeCell ref="F93:M93"/>
    <mergeCell ref="N93:Q93"/>
    <mergeCell ref="A90:F90"/>
    <mergeCell ref="G90:S90"/>
    <mergeCell ref="A89:S89"/>
    <mergeCell ref="A91:E91"/>
    <mergeCell ref="F91:M91"/>
    <mergeCell ref="N91:Q91"/>
    <mergeCell ref="A87:F87"/>
    <mergeCell ref="G87:S87"/>
    <mergeCell ref="A86:S86"/>
    <mergeCell ref="A88:E88"/>
    <mergeCell ref="F88:M88"/>
    <mergeCell ref="N88:Q88"/>
    <mergeCell ref="A84:F84"/>
    <mergeCell ref="G84:S84"/>
    <mergeCell ref="A83:S83"/>
    <mergeCell ref="A85:E85"/>
    <mergeCell ref="F85:M85"/>
    <mergeCell ref="N85:Q85"/>
    <mergeCell ref="A81:E81"/>
    <mergeCell ref="F81:M81"/>
    <mergeCell ref="N81:Q81"/>
    <mergeCell ref="A82:E82"/>
    <mergeCell ref="F82:M82"/>
    <mergeCell ref="N82:Q82"/>
    <mergeCell ref="A78:E78"/>
    <mergeCell ref="F78:M78"/>
    <mergeCell ref="N78:Q78"/>
    <mergeCell ref="A80:F80"/>
    <mergeCell ref="G80:S80"/>
    <mergeCell ref="A79:S79"/>
    <mergeCell ref="A76:F76"/>
    <mergeCell ref="G76:S76"/>
    <mergeCell ref="A75:S75"/>
    <mergeCell ref="A77:E77"/>
    <mergeCell ref="F77:M77"/>
    <mergeCell ref="N77:Q77"/>
    <mergeCell ref="A73:F73"/>
    <mergeCell ref="G73:S73"/>
    <mergeCell ref="A72:S72"/>
    <mergeCell ref="A74:E74"/>
    <mergeCell ref="F74:M74"/>
    <mergeCell ref="N74:Q74"/>
    <mergeCell ref="A70:E70"/>
    <mergeCell ref="F70:M70"/>
    <mergeCell ref="N70:Q70"/>
    <mergeCell ref="A71:E71"/>
    <mergeCell ref="F71:M71"/>
    <mergeCell ref="N71:Q71"/>
    <mergeCell ref="A69:F69"/>
    <mergeCell ref="G69:S69"/>
    <mergeCell ref="A67:E67"/>
    <mergeCell ref="F67:M67"/>
    <mergeCell ref="N67:Q67"/>
    <mergeCell ref="A68:S68"/>
    <mergeCell ref="A65:E65"/>
    <mergeCell ref="F65:M65"/>
    <mergeCell ref="N65:Q65"/>
    <mergeCell ref="A66:E66"/>
    <mergeCell ref="F66:M66"/>
    <mergeCell ref="N66:Q66"/>
    <mergeCell ref="A59:S59"/>
    <mergeCell ref="A64:F64"/>
    <mergeCell ref="G64:S64"/>
    <mergeCell ref="A63:E63"/>
    <mergeCell ref="F63:M63"/>
    <mergeCell ref="N63:Q63"/>
    <mergeCell ref="A62:E62"/>
    <mergeCell ref="F62:M62"/>
    <mergeCell ref="N62:Q62"/>
    <mergeCell ref="A60:F60"/>
    <mergeCell ref="G60:S60"/>
    <mergeCell ref="A61:E61"/>
    <mergeCell ref="F61:M61"/>
    <mergeCell ref="N61:Q61"/>
    <mergeCell ref="A57:E57"/>
    <mergeCell ref="F57:M57"/>
    <mergeCell ref="N57:Q57"/>
    <mergeCell ref="A58:E58"/>
    <mergeCell ref="F58:M58"/>
    <mergeCell ref="N58:Q58"/>
    <mergeCell ref="A55:E55"/>
    <mergeCell ref="F55:M55"/>
    <mergeCell ref="N55:Q55"/>
    <mergeCell ref="A56:E56"/>
    <mergeCell ref="F56:M56"/>
    <mergeCell ref="N56:Q56"/>
    <mergeCell ref="A51:E51"/>
    <mergeCell ref="F51:M51"/>
    <mergeCell ref="N51:Q51"/>
    <mergeCell ref="A54:F54"/>
    <mergeCell ref="G54:S54"/>
    <mergeCell ref="A52:E52"/>
    <mergeCell ref="F52:M52"/>
    <mergeCell ref="N52:Q52"/>
    <mergeCell ref="A53:S53"/>
    <mergeCell ref="A50:F50"/>
    <mergeCell ref="G50:S50"/>
    <mergeCell ref="A48:E48"/>
    <mergeCell ref="F48:M48"/>
    <mergeCell ref="N48:Q48"/>
    <mergeCell ref="A49:S49"/>
    <mergeCell ref="A46:E46"/>
    <mergeCell ref="F46:M46"/>
    <mergeCell ref="N46:Q46"/>
    <mergeCell ref="A47:E47"/>
    <mergeCell ref="F47:M47"/>
    <mergeCell ref="N47:Q47"/>
    <mergeCell ref="A45:F45"/>
    <mergeCell ref="G45:S45"/>
    <mergeCell ref="A43:E43"/>
    <mergeCell ref="F43:M43"/>
    <mergeCell ref="N43:Q43"/>
    <mergeCell ref="A44:S44"/>
    <mergeCell ref="A41:E41"/>
    <mergeCell ref="F41:M41"/>
    <mergeCell ref="N41:Q41"/>
    <mergeCell ref="A42:E42"/>
    <mergeCell ref="F42:M42"/>
    <mergeCell ref="N42:Q42"/>
    <mergeCell ref="A38:E38"/>
    <mergeCell ref="F38:M38"/>
    <mergeCell ref="N38:Q38"/>
    <mergeCell ref="A40:F40"/>
    <mergeCell ref="G40:S40"/>
    <mergeCell ref="A39:S39"/>
    <mergeCell ref="A36:E36"/>
    <mergeCell ref="F36:M36"/>
    <mergeCell ref="N36:Q36"/>
    <mergeCell ref="A37:E37"/>
    <mergeCell ref="F37:M37"/>
    <mergeCell ref="N37:Q37"/>
    <mergeCell ref="A34:E34"/>
    <mergeCell ref="F34:M34"/>
    <mergeCell ref="N34:Q34"/>
    <mergeCell ref="A35:E35"/>
    <mergeCell ref="F35:M35"/>
    <mergeCell ref="N35:Q35"/>
    <mergeCell ref="A32:E32"/>
    <mergeCell ref="F32:M32"/>
    <mergeCell ref="N32:Q32"/>
    <mergeCell ref="A33:F33"/>
    <mergeCell ref="G33:S33"/>
    <mergeCell ref="A29:E29"/>
    <mergeCell ref="F29:M29"/>
    <mergeCell ref="N29:Q29"/>
    <mergeCell ref="A31:F31"/>
    <mergeCell ref="G31:S31"/>
    <mergeCell ref="A30:S30"/>
    <mergeCell ref="A27:F27"/>
    <mergeCell ref="G27:S27"/>
    <mergeCell ref="A26:S26"/>
    <mergeCell ref="A28:E28"/>
    <mergeCell ref="F28:M28"/>
    <mergeCell ref="N28:Q28"/>
    <mergeCell ref="A24:E24"/>
    <mergeCell ref="F24:M24"/>
    <mergeCell ref="N24:Q24"/>
    <mergeCell ref="A25:E25"/>
    <mergeCell ref="F25:M25"/>
    <mergeCell ref="N25:Q25"/>
    <mergeCell ref="A21:E21"/>
    <mergeCell ref="F21:M21"/>
    <mergeCell ref="N21:Q21"/>
    <mergeCell ref="A23:F23"/>
    <mergeCell ref="G23:S23"/>
    <mergeCell ref="A22:S22"/>
    <mergeCell ref="A17:E17"/>
    <mergeCell ref="F17:M17"/>
    <mergeCell ref="N17:Q17"/>
    <mergeCell ref="A20:F20"/>
    <mergeCell ref="G20:S20"/>
    <mergeCell ref="A18:E18"/>
    <mergeCell ref="F18:M18"/>
    <mergeCell ref="N18:Q18"/>
    <mergeCell ref="A19:S19"/>
    <mergeCell ref="A15:F15"/>
    <mergeCell ref="G15:S15"/>
    <mergeCell ref="A14:S14"/>
    <mergeCell ref="A16:E16"/>
    <mergeCell ref="F16:M16"/>
    <mergeCell ref="N16:Q16"/>
    <mergeCell ref="A12:F12"/>
    <mergeCell ref="G12:S12"/>
    <mergeCell ref="A11:S11"/>
    <mergeCell ref="A13:E13"/>
    <mergeCell ref="F13:M13"/>
    <mergeCell ref="N13:Q13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F10:M10"/>
    <mergeCell ref="N10:Q10"/>
    <mergeCell ref="A10:E10"/>
    <mergeCell ref="A7:S7"/>
    <mergeCell ref="A9:E9"/>
    <mergeCell ref="F9:M9"/>
    <mergeCell ref="N9:Q9"/>
    <mergeCell ref="A8:F8"/>
    <mergeCell ref="G8:S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32" max="255" man="1"/>
    <brk id="63" max="255" man="1"/>
    <brk id="9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4" sqref="A4:S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8" t="s">
        <v>888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90"/>
    </row>
    <row r="2" spans="1:19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392" t="s">
        <v>620</v>
      </c>
      <c r="B3" s="393"/>
      <c r="C3" s="393"/>
      <c r="D3" s="394"/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9"/>
      <c r="R3" s="34" t="s">
        <v>684</v>
      </c>
      <c r="S3" s="55" t="s">
        <v>900</v>
      </c>
    </row>
    <row r="4" spans="1:19" s="1" customFormat="1" ht="12.7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s="7" customFormat="1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3.5" thickBot="1">
      <c r="A6" s="412" t="s">
        <v>621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4"/>
      <c r="M6" s="412" t="s">
        <v>626</v>
      </c>
      <c r="N6" s="413"/>
      <c r="O6" s="413"/>
      <c r="P6" s="413"/>
      <c r="Q6" s="414"/>
      <c r="R6" s="31" t="s">
        <v>628</v>
      </c>
      <c r="S6" s="29" t="s">
        <v>632</v>
      </c>
    </row>
    <row r="7" spans="1:19" ht="12.75">
      <c r="A7" s="422"/>
      <c r="B7" s="422"/>
      <c r="C7" s="422"/>
      <c r="D7" s="422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</row>
    <row r="8" spans="1:19" s="3" customFormat="1" ht="11.25">
      <c r="A8" s="42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</row>
    <row r="9" spans="1:19" s="41" customFormat="1" ht="11.25">
      <c r="A9" s="408" t="s">
        <v>763</v>
      </c>
      <c r="B9" s="409"/>
      <c r="C9" s="409"/>
      <c r="D9" s="424"/>
      <c r="E9" s="407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</row>
    <row r="10" spans="1:19" s="3" customFormat="1" ht="13.5" customHeight="1">
      <c r="A10" s="425" t="s">
        <v>936</v>
      </c>
      <c r="B10" s="425"/>
      <c r="C10" s="425"/>
      <c r="D10" s="425"/>
      <c r="E10" s="426"/>
      <c r="F10" s="426"/>
      <c r="G10" s="426"/>
      <c r="H10" s="426"/>
      <c r="I10" s="426"/>
      <c r="J10" s="426"/>
      <c r="K10" s="426"/>
      <c r="L10" s="426"/>
      <c r="M10" s="426" t="s">
        <v>940</v>
      </c>
      <c r="N10" s="426"/>
      <c r="O10" s="426"/>
      <c r="P10" s="426"/>
      <c r="Q10" s="426"/>
      <c r="R10" s="110">
        <v>40395</v>
      </c>
      <c r="S10" s="110">
        <v>41455</v>
      </c>
    </row>
    <row r="11" spans="1:19" s="3" customFormat="1" ht="13.5" customHeight="1">
      <c r="A11" s="425" t="s">
        <v>1069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 t="s">
        <v>941</v>
      </c>
      <c r="N11" s="425"/>
      <c r="O11" s="425"/>
      <c r="P11" s="425"/>
      <c r="Q11" s="425"/>
      <c r="R11" s="33">
        <v>40395</v>
      </c>
      <c r="S11" s="33">
        <v>41455</v>
      </c>
    </row>
    <row r="12" spans="1:19" s="3" customFormat="1" ht="11.25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</row>
    <row r="13" spans="1:19" s="41" customFormat="1" ht="11.25">
      <c r="A13" s="408" t="s">
        <v>769</v>
      </c>
      <c r="B13" s="409"/>
      <c r="C13" s="409"/>
      <c r="D13" s="424"/>
      <c r="E13" s="407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</row>
    <row r="14" spans="1:19" s="3" customFormat="1" ht="13.5" customHeight="1">
      <c r="A14" s="425" t="s">
        <v>934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 t="s">
        <v>938</v>
      </c>
      <c r="N14" s="425"/>
      <c r="O14" s="425"/>
      <c r="P14" s="425"/>
      <c r="Q14" s="425"/>
      <c r="R14" s="33">
        <v>39965</v>
      </c>
      <c r="S14" s="33">
        <v>41060</v>
      </c>
    </row>
    <row r="15" spans="1:19" s="3" customFormat="1" ht="13.5" customHeight="1">
      <c r="A15" s="425" t="s">
        <v>935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 t="s">
        <v>939</v>
      </c>
      <c r="N15" s="425"/>
      <c r="O15" s="425"/>
      <c r="P15" s="425"/>
      <c r="Q15" s="425"/>
      <c r="R15" s="33">
        <v>40252</v>
      </c>
      <c r="S15" s="33" t="s">
        <v>903</v>
      </c>
    </row>
    <row r="16" spans="1:19" s="3" customFormat="1" ht="13.5" customHeight="1">
      <c r="A16" s="427" t="s">
        <v>936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 t="s">
        <v>940</v>
      </c>
      <c r="N16" s="427"/>
      <c r="O16" s="427"/>
      <c r="P16" s="427"/>
      <c r="Q16" s="427"/>
      <c r="R16" s="33">
        <v>40395</v>
      </c>
      <c r="S16" s="33">
        <v>41455</v>
      </c>
    </row>
    <row r="17" spans="1:19" s="3" customFormat="1" ht="13.5" customHeight="1">
      <c r="A17" s="425" t="s">
        <v>937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 t="s">
        <v>941</v>
      </c>
      <c r="N17" s="425"/>
      <c r="O17" s="425"/>
      <c r="P17" s="425"/>
      <c r="Q17" s="425"/>
      <c r="R17" s="33">
        <v>40395</v>
      </c>
      <c r="S17" s="33">
        <v>41455</v>
      </c>
    </row>
    <row r="18" spans="1:19" s="3" customFormat="1" ht="11.25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</row>
    <row r="19" spans="1:19" s="3" customFormat="1" ht="11.25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</row>
    <row r="20" spans="1:19" s="41" customFormat="1" ht="11.25">
      <c r="A20" s="408" t="s">
        <v>771</v>
      </c>
      <c r="B20" s="409"/>
      <c r="C20" s="409"/>
      <c r="D20" s="424"/>
      <c r="E20" s="407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19" s="3" customFormat="1" ht="13.5" customHeight="1">
      <c r="A21" s="425" t="s">
        <v>1103</v>
      </c>
      <c r="B21" s="425"/>
      <c r="C21" s="425"/>
      <c r="D21" s="425"/>
      <c r="E21" s="426"/>
      <c r="F21" s="426"/>
      <c r="G21" s="426"/>
      <c r="H21" s="426"/>
      <c r="I21" s="426"/>
      <c r="J21" s="426"/>
      <c r="K21" s="426"/>
      <c r="L21" s="426"/>
      <c r="M21" s="426" t="s">
        <v>1104</v>
      </c>
      <c r="N21" s="426"/>
      <c r="O21" s="426"/>
      <c r="P21" s="426"/>
      <c r="Q21" s="426"/>
      <c r="R21" s="110">
        <v>40308</v>
      </c>
      <c r="S21" s="110" t="s">
        <v>903</v>
      </c>
    </row>
    <row r="22" spans="1:19" s="3" customFormat="1" ht="13.5" customHeight="1">
      <c r="A22" s="425" t="s">
        <v>1069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 t="s">
        <v>941</v>
      </c>
      <c r="N22" s="425"/>
      <c r="O22" s="425"/>
      <c r="P22" s="425"/>
      <c r="Q22" s="425"/>
      <c r="R22" s="33">
        <v>40395</v>
      </c>
      <c r="S22" s="33">
        <v>41455</v>
      </c>
    </row>
    <row r="23" spans="1:19" s="3" customFormat="1" ht="13.5" customHeight="1">
      <c r="A23" s="425" t="s">
        <v>936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 t="s">
        <v>940</v>
      </c>
      <c r="N23" s="425"/>
      <c r="O23" s="425"/>
      <c r="P23" s="425"/>
      <c r="Q23" s="425"/>
      <c r="R23" s="33">
        <v>40395</v>
      </c>
      <c r="S23" s="33">
        <v>41455</v>
      </c>
    </row>
    <row r="24" spans="1:19" s="3" customFormat="1" ht="11.25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</row>
    <row r="25" spans="1:19" s="41" customFormat="1" ht="11.25">
      <c r="A25" s="408" t="s">
        <v>20</v>
      </c>
      <c r="B25" s="409"/>
      <c r="C25" s="409"/>
      <c r="D25" s="424"/>
      <c r="E25" s="407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</row>
    <row r="26" spans="1:19" s="3" customFormat="1" ht="13.5" customHeight="1">
      <c r="A26" s="425" t="s">
        <v>40</v>
      </c>
      <c r="B26" s="425"/>
      <c r="C26" s="425"/>
      <c r="D26" s="425"/>
      <c r="E26" s="426"/>
      <c r="F26" s="426"/>
      <c r="G26" s="426"/>
      <c r="H26" s="426"/>
      <c r="I26" s="426"/>
      <c r="J26" s="426"/>
      <c r="K26" s="426"/>
      <c r="L26" s="426"/>
      <c r="M26" s="426" t="s">
        <v>903</v>
      </c>
      <c r="N26" s="426"/>
      <c r="O26" s="426"/>
      <c r="P26" s="426"/>
      <c r="Q26" s="426"/>
      <c r="R26" s="110">
        <v>39904</v>
      </c>
      <c r="S26" s="110" t="s">
        <v>903</v>
      </c>
    </row>
    <row r="27" spans="1:19" s="3" customFormat="1" ht="11.25">
      <c r="A27" s="421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</row>
    <row r="28" spans="1:19" s="41" customFormat="1" ht="11.25">
      <c r="A28" s="408" t="s">
        <v>135</v>
      </c>
      <c r="B28" s="409"/>
      <c r="C28" s="409"/>
      <c r="D28" s="424"/>
      <c r="E28" s="407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</row>
    <row r="29" spans="1:19" s="3" customFormat="1" ht="13.5" customHeight="1">
      <c r="A29" s="425" t="s">
        <v>139</v>
      </c>
      <c r="B29" s="425"/>
      <c r="C29" s="425"/>
      <c r="D29" s="425"/>
      <c r="E29" s="426"/>
      <c r="F29" s="426"/>
      <c r="G29" s="426"/>
      <c r="H29" s="426"/>
      <c r="I29" s="426"/>
      <c r="J29" s="426"/>
      <c r="K29" s="426"/>
      <c r="L29" s="426"/>
      <c r="M29" s="426" t="s">
        <v>140</v>
      </c>
      <c r="N29" s="426"/>
      <c r="O29" s="426"/>
      <c r="P29" s="426"/>
      <c r="Q29" s="426"/>
      <c r="R29" s="110">
        <v>40995</v>
      </c>
      <c r="S29" s="110" t="s">
        <v>903</v>
      </c>
    </row>
    <row r="30" spans="1:19" s="3" customFormat="1" ht="11.25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</row>
    <row r="31" spans="1:19" s="41" customFormat="1" ht="11.25">
      <c r="A31" s="408" t="s">
        <v>313</v>
      </c>
      <c r="B31" s="409"/>
      <c r="C31" s="409"/>
      <c r="D31" s="424"/>
      <c r="E31" s="407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</row>
    <row r="32" spans="1:19" s="3" customFormat="1" ht="13.5" customHeight="1">
      <c r="A32" s="425" t="s">
        <v>322</v>
      </c>
      <c r="B32" s="425"/>
      <c r="C32" s="425"/>
      <c r="D32" s="425"/>
      <c r="E32" s="426"/>
      <c r="F32" s="426"/>
      <c r="G32" s="426"/>
      <c r="H32" s="426"/>
      <c r="I32" s="426"/>
      <c r="J32" s="426"/>
      <c r="K32" s="426"/>
      <c r="L32" s="426"/>
      <c r="M32" s="426" t="s">
        <v>327</v>
      </c>
      <c r="N32" s="426"/>
      <c r="O32" s="426"/>
      <c r="P32" s="426"/>
      <c r="Q32" s="426"/>
      <c r="R32" s="110">
        <v>40445</v>
      </c>
      <c r="S32" s="110" t="s">
        <v>332</v>
      </c>
    </row>
    <row r="33" spans="1:19" s="3" customFormat="1" ht="13.5" customHeight="1">
      <c r="A33" s="425" t="s">
        <v>323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 t="s">
        <v>328</v>
      </c>
      <c r="N33" s="425"/>
      <c r="O33" s="425"/>
      <c r="P33" s="425"/>
      <c r="Q33" s="425"/>
      <c r="R33" s="33">
        <v>41493</v>
      </c>
      <c r="S33" s="33" t="s">
        <v>333</v>
      </c>
    </row>
    <row r="34" spans="1:19" s="3" customFormat="1" ht="13.5" customHeight="1">
      <c r="A34" s="425" t="s">
        <v>324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 t="s">
        <v>329</v>
      </c>
      <c r="N34" s="425"/>
      <c r="O34" s="425"/>
      <c r="P34" s="425"/>
      <c r="Q34" s="425"/>
      <c r="R34" s="33" t="s">
        <v>334</v>
      </c>
      <c r="S34" s="33">
        <v>41340</v>
      </c>
    </row>
    <row r="35" spans="1:19" s="3" customFormat="1" ht="13.5" customHeight="1">
      <c r="A35" s="427" t="s">
        <v>325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 t="s">
        <v>330</v>
      </c>
      <c r="N35" s="427"/>
      <c r="O35" s="427"/>
      <c r="P35" s="427"/>
      <c r="Q35" s="427"/>
      <c r="R35" s="33" t="s">
        <v>335</v>
      </c>
      <c r="S35" s="33">
        <v>41494</v>
      </c>
    </row>
    <row r="36" spans="1:19" s="3" customFormat="1" ht="13.5" customHeight="1">
      <c r="A36" s="425" t="s">
        <v>326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 t="s">
        <v>331</v>
      </c>
      <c r="N36" s="425"/>
      <c r="O36" s="425"/>
      <c r="P36" s="425"/>
      <c r="Q36" s="425"/>
      <c r="R36" s="33">
        <v>41226</v>
      </c>
      <c r="S36" s="33">
        <v>41241</v>
      </c>
    </row>
    <row r="37" spans="1:19" s="41" customFormat="1" ht="11.25">
      <c r="A37" s="408" t="s">
        <v>170</v>
      </c>
      <c r="B37" s="409"/>
      <c r="C37" s="409"/>
      <c r="D37" s="424"/>
      <c r="E37" s="407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</row>
    <row r="38" spans="1:19" s="3" customFormat="1" ht="13.5" customHeight="1">
      <c r="A38" s="425" t="s">
        <v>175</v>
      </c>
      <c r="B38" s="425"/>
      <c r="C38" s="425"/>
      <c r="D38" s="425"/>
      <c r="E38" s="426"/>
      <c r="F38" s="426"/>
      <c r="G38" s="426"/>
      <c r="H38" s="426"/>
      <c r="I38" s="426"/>
      <c r="J38" s="426"/>
      <c r="K38" s="426"/>
      <c r="L38" s="426"/>
      <c r="M38" s="426" t="s">
        <v>903</v>
      </c>
      <c r="N38" s="426"/>
      <c r="O38" s="426"/>
      <c r="P38" s="426"/>
      <c r="Q38" s="426"/>
      <c r="R38" s="110" t="s">
        <v>903</v>
      </c>
      <c r="S38" s="110" t="s">
        <v>903</v>
      </c>
    </row>
    <row r="39" spans="1:19" s="3" customFormat="1" ht="11.25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</row>
    <row r="40" spans="1:19" s="41" customFormat="1" ht="11.25">
      <c r="A40" s="408" t="s">
        <v>776</v>
      </c>
      <c r="B40" s="409"/>
      <c r="C40" s="409"/>
      <c r="D40" s="424"/>
      <c r="E40" s="407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</row>
    <row r="41" spans="1:19" s="3" customFormat="1" ht="13.5" customHeight="1">
      <c r="A41" s="425" t="s">
        <v>355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 t="s">
        <v>271</v>
      </c>
      <c r="N41" s="425"/>
      <c r="O41" s="425"/>
      <c r="P41" s="425"/>
      <c r="Q41" s="425"/>
      <c r="R41" s="33">
        <v>40995</v>
      </c>
      <c r="S41" s="33" t="s">
        <v>903</v>
      </c>
    </row>
    <row r="42" spans="1:19" s="3" customFormat="1" ht="13.5" customHeight="1">
      <c r="A42" s="427" t="s">
        <v>356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 t="s">
        <v>272</v>
      </c>
      <c r="N42" s="427"/>
      <c r="O42" s="427"/>
      <c r="P42" s="427"/>
      <c r="Q42" s="427"/>
      <c r="R42" s="33">
        <v>40995</v>
      </c>
      <c r="S42" s="33" t="s">
        <v>903</v>
      </c>
    </row>
    <row r="43" spans="1:19" s="3" customFormat="1" ht="11.25">
      <c r="A43" s="421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</row>
    <row r="44" spans="1:19" s="41" customFormat="1" ht="11.25">
      <c r="A44" s="408" t="s">
        <v>777</v>
      </c>
      <c r="B44" s="409"/>
      <c r="C44" s="409"/>
      <c r="D44" s="424"/>
      <c r="E44" s="407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</row>
    <row r="45" spans="1:19" s="3" customFormat="1" ht="13.5" customHeight="1">
      <c r="A45" s="425" t="s">
        <v>198</v>
      </c>
      <c r="B45" s="425"/>
      <c r="C45" s="425"/>
      <c r="D45" s="425"/>
      <c r="E45" s="426"/>
      <c r="F45" s="426"/>
      <c r="G45" s="426"/>
      <c r="H45" s="426"/>
      <c r="I45" s="426"/>
      <c r="J45" s="426"/>
      <c r="K45" s="426"/>
      <c r="L45" s="426"/>
      <c r="M45" s="426" t="s">
        <v>200</v>
      </c>
      <c r="N45" s="426"/>
      <c r="O45" s="426"/>
      <c r="P45" s="426"/>
      <c r="Q45" s="426"/>
      <c r="R45" s="110">
        <v>41056</v>
      </c>
      <c r="S45" s="110" t="s">
        <v>903</v>
      </c>
    </row>
    <row r="46" spans="1:19" s="3" customFormat="1" ht="13.5" customHeight="1">
      <c r="A46" s="425" t="s">
        <v>199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 t="s">
        <v>201</v>
      </c>
      <c r="N46" s="425"/>
      <c r="O46" s="425"/>
      <c r="P46" s="425"/>
      <c r="Q46" s="425"/>
      <c r="R46" s="33">
        <v>41056</v>
      </c>
      <c r="S46" s="33" t="s">
        <v>903</v>
      </c>
    </row>
    <row r="47" spans="1:19" s="3" customFormat="1" ht="11.25">
      <c r="A47" s="421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</row>
    <row r="48" spans="1:19" s="41" customFormat="1" ht="11.25">
      <c r="A48" s="408" t="s">
        <v>225</v>
      </c>
      <c r="B48" s="409"/>
      <c r="C48" s="409"/>
      <c r="D48" s="424"/>
      <c r="E48" s="407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</row>
    <row r="49" spans="1:19" s="3" customFormat="1" ht="13.5" customHeight="1">
      <c r="A49" s="425" t="s">
        <v>234</v>
      </c>
      <c r="B49" s="425"/>
      <c r="C49" s="425"/>
      <c r="D49" s="425"/>
      <c r="E49" s="426"/>
      <c r="F49" s="426"/>
      <c r="G49" s="426"/>
      <c r="H49" s="426"/>
      <c r="I49" s="426"/>
      <c r="J49" s="426"/>
      <c r="K49" s="426"/>
      <c r="L49" s="426"/>
      <c r="M49" s="426" t="s">
        <v>236</v>
      </c>
      <c r="N49" s="426"/>
      <c r="O49" s="426"/>
      <c r="P49" s="426"/>
      <c r="Q49" s="426"/>
      <c r="R49" s="110">
        <v>41177</v>
      </c>
      <c r="S49" s="110" t="s">
        <v>903</v>
      </c>
    </row>
    <row r="50" spans="1:19" s="3" customFormat="1" ht="13.5" customHeight="1">
      <c r="A50" s="425" t="s">
        <v>235</v>
      </c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 t="s">
        <v>903</v>
      </c>
      <c r="N50" s="425"/>
      <c r="O50" s="425"/>
      <c r="P50" s="425"/>
      <c r="Q50" s="425"/>
      <c r="R50" s="33">
        <v>40513</v>
      </c>
      <c r="S50" s="33" t="s">
        <v>903</v>
      </c>
    </row>
    <row r="51" spans="1:19" s="3" customFormat="1" ht="11.25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</row>
    <row r="52" spans="1:19" s="41" customFormat="1" ht="11.25">
      <c r="A52" s="408" t="s">
        <v>785</v>
      </c>
      <c r="B52" s="409"/>
      <c r="C52" s="409"/>
      <c r="D52" s="424"/>
      <c r="E52" s="407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</row>
    <row r="53" spans="1:19" s="3" customFormat="1" ht="13.5" customHeight="1">
      <c r="A53" s="425" t="s">
        <v>266</v>
      </c>
      <c r="B53" s="425"/>
      <c r="C53" s="425"/>
      <c r="D53" s="425"/>
      <c r="E53" s="426"/>
      <c r="F53" s="426"/>
      <c r="G53" s="426"/>
      <c r="H53" s="426"/>
      <c r="I53" s="426"/>
      <c r="J53" s="426"/>
      <c r="K53" s="426"/>
      <c r="L53" s="426"/>
      <c r="M53" s="426" t="s">
        <v>270</v>
      </c>
      <c r="N53" s="426"/>
      <c r="O53" s="426"/>
      <c r="P53" s="426"/>
      <c r="Q53" s="426"/>
      <c r="R53" s="110">
        <v>41360</v>
      </c>
      <c r="S53" s="110">
        <v>41638</v>
      </c>
    </row>
    <row r="54" spans="1:19" s="3" customFormat="1" ht="13.5" customHeight="1">
      <c r="A54" s="425" t="s">
        <v>267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 t="s">
        <v>271</v>
      </c>
      <c r="N54" s="425"/>
      <c r="O54" s="425"/>
      <c r="P54" s="425"/>
      <c r="Q54" s="425"/>
      <c r="R54" s="33">
        <v>40995</v>
      </c>
      <c r="S54" s="33">
        <v>42093</v>
      </c>
    </row>
    <row r="55" spans="1:19" s="3" customFormat="1" ht="13.5" customHeight="1">
      <c r="A55" s="425" t="s">
        <v>268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 t="s">
        <v>272</v>
      </c>
      <c r="N55" s="425"/>
      <c r="O55" s="425"/>
      <c r="P55" s="425"/>
      <c r="Q55" s="425"/>
      <c r="R55" s="33">
        <v>40995</v>
      </c>
      <c r="S55" s="33">
        <v>42093</v>
      </c>
    </row>
    <row r="56" spans="1:19" s="3" customFormat="1" ht="13.5" customHeight="1">
      <c r="A56" s="427" t="s">
        <v>269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 t="s">
        <v>273</v>
      </c>
      <c r="N56" s="427"/>
      <c r="O56" s="427"/>
      <c r="P56" s="427"/>
      <c r="Q56" s="427"/>
      <c r="R56" s="33">
        <v>41023</v>
      </c>
      <c r="S56" s="33" t="s">
        <v>903</v>
      </c>
    </row>
    <row r="57" spans="1:19" s="3" customFormat="1" ht="11.25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</row>
    <row r="58" spans="1:19" s="41" customFormat="1" ht="11.25">
      <c r="A58" s="408" t="s">
        <v>75</v>
      </c>
      <c r="B58" s="409"/>
      <c r="C58" s="409"/>
      <c r="D58" s="424"/>
      <c r="E58" s="407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</row>
    <row r="59" spans="1:19" s="3" customFormat="1" ht="13.5" customHeight="1">
      <c r="A59" s="425" t="s">
        <v>93</v>
      </c>
      <c r="B59" s="425"/>
      <c r="C59" s="425"/>
      <c r="D59" s="425"/>
      <c r="E59" s="426"/>
      <c r="F59" s="426"/>
      <c r="G59" s="426"/>
      <c r="H59" s="426"/>
      <c r="I59" s="426"/>
      <c r="J59" s="426"/>
      <c r="K59" s="426"/>
      <c r="L59" s="426"/>
      <c r="M59" s="426" t="s">
        <v>95</v>
      </c>
      <c r="N59" s="426"/>
      <c r="O59" s="426"/>
      <c r="P59" s="426"/>
      <c r="Q59" s="426"/>
      <c r="R59" s="110">
        <v>40801</v>
      </c>
      <c r="S59" s="110" t="s">
        <v>903</v>
      </c>
    </row>
    <row r="60" spans="1:19" s="3" customFormat="1" ht="13.5" customHeight="1">
      <c r="A60" s="425" t="s">
        <v>94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 t="s">
        <v>96</v>
      </c>
      <c r="N60" s="425"/>
      <c r="O60" s="425"/>
      <c r="P60" s="425"/>
      <c r="Q60" s="425"/>
      <c r="R60" s="33">
        <v>40603</v>
      </c>
      <c r="S60" s="33" t="s">
        <v>903</v>
      </c>
    </row>
    <row r="61" spans="1:19" s="3" customFormat="1" ht="11.25">
      <c r="A61" s="421"/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</row>
  </sheetData>
  <sheetProtection password="CEFE" sheet="1"/>
  <mergeCells count="103">
    <mergeCell ref="A60:L60"/>
    <mergeCell ref="M60:Q60"/>
    <mergeCell ref="E3:Q3"/>
    <mergeCell ref="A54:L54"/>
    <mergeCell ref="M54:Q54"/>
    <mergeCell ref="A58:D58"/>
    <mergeCell ref="E58:S58"/>
    <mergeCell ref="A59:L59"/>
    <mergeCell ref="M59:Q59"/>
    <mergeCell ref="A57:S57"/>
    <mergeCell ref="A51:S51"/>
    <mergeCell ref="A52:D52"/>
    <mergeCell ref="E52:S52"/>
    <mergeCell ref="A55:L55"/>
    <mergeCell ref="M55:Q55"/>
    <mergeCell ref="A56:L56"/>
    <mergeCell ref="M56:Q56"/>
    <mergeCell ref="A53:L53"/>
    <mergeCell ref="M53:Q53"/>
    <mergeCell ref="A48:D48"/>
    <mergeCell ref="E48:S48"/>
    <mergeCell ref="A49:L49"/>
    <mergeCell ref="M49:Q49"/>
    <mergeCell ref="A50:L50"/>
    <mergeCell ref="M50:Q50"/>
    <mergeCell ref="A43:S43"/>
    <mergeCell ref="A44:D44"/>
    <mergeCell ref="E44:S44"/>
    <mergeCell ref="A45:L45"/>
    <mergeCell ref="M45:Q45"/>
    <mergeCell ref="A46:L46"/>
    <mergeCell ref="M46:Q46"/>
    <mergeCell ref="A47:S47"/>
    <mergeCell ref="A40:D40"/>
    <mergeCell ref="E40:S40"/>
    <mergeCell ref="A41:L41"/>
    <mergeCell ref="M41:Q41"/>
    <mergeCell ref="A42:L42"/>
    <mergeCell ref="M42:Q42"/>
    <mergeCell ref="A36:L36"/>
    <mergeCell ref="M36:Q36"/>
    <mergeCell ref="A37:D37"/>
    <mergeCell ref="E37:S37"/>
    <mergeCell ref="A38:L38"/>
    <mergeCell ref="M38:Q38"/>
    <mergeCell ref="A39:S39"/>
    <mergeCell ref="A35:L35"/>
    <mergeCell ref="A31:D31"/>
    <mergeCell ref="E31:S31"/>
    <mergeCell ref="A32:L32"/>
    <mergeCell ref="M32:Q32"/>
    <mergeCell ref="A33:L33"/>
    <mergeCell ref="M33:Q33"/>
    <mergeCell ref="M35:Q35"/>
    <mergeCell ref="A29:L29"/>
    <mergeCell ref="M29:Q29"/>
    <mergeCell ref="A34:L34"/>
    <mergeCell ref="M34:Q34"/>
    <mergeCell ref="A30:S30"/>
    <mergeCell ref="A23:L23"/>
    <mergeCell ref="M23:Q23"/>
    <mergeCell ref="A24:S24"/>
    <mergeCell ref="A25:D25"/>
    <mergeCell ref="E25:S25"/>
    <mergeCell ref="A26:L26"/>
    <mergeCell ref="M26:Q26"/>
    <mergeCell ref="A27:S27"/>
    <mergeCell ref="A28:D28"/>
    <mergeCell ref="E28:S28"/>
    <mergeCell ref="A19:S19"/>
    <mergeCell ref="A20:D20"/>
    <mergeCell ref="E20:S20"/>
    <mergeCell ref="A21:L21"/>
    <mergeCell ref="M21:Q21"/>
    <mergeCell ref="A22:L22"/>
    <mergeCell ref="M22:Q22"/>
    <mergeCell ref="E13:S13"/>
    <mergeCell ref="A15:L15"/>
    <mergeCell ref="M15:Q15"/>
    <mergeCell ref="A16:L16"/>
    <mergeCell ref="M16:Q16"/>
    <mergeCell ref="A14:L14"/>
    <mergeCell ref="M14:Q14"/>
    <mergeCell ref="A18:S18"/>
    <mergeCell ref="E9:S9"/>
    <mergeCell ref="A10:L10"/>
    <mergeCell ref="M10:Q10"/>
    <mergeCell ref="A11:L11"/>
    <mergeCell ref="M11:Q11"/>
    <mergeCell ref="A17:L17"/>
    <mergeCell ref="M17:Q17"/>
    <mergeCell ref="A12:S12"/>
    <mergeCell ref="A13:D13"/>
    <mergeCell ref="A61:S61"/>
    <mergeCell ref="A1:S1"/>
    <mergeCell ref="A2:S2"/>
    <mergeCell ref="A3:D3"/>
    <mergeCell ref="A7:S7"/>
    <mergeCell ref="A4:S5"/>
    <mergeCell ref="A6:L6"/>
    <mergeCell ref="M6:Q6"/>
    <mergeCell ref="A8:S8"/>
    <mergeCell ref="A9:D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WIN 7</cp:lastModifiedBy>
  <cp:lastPrinted>2013-11-29T12:53:30Z</cp:lastPrinted>
  <dcterms:created xsi:type="dcterms:W3CDTF">2000-03-16T19:09:54Z</dcterms:created>
  <dcterms:modified xsi:type="dcterms:W3CDTF">2013-11-29T12:53:59Z</dcterms:modified>
  <cp:category/>
  <cp:version/>
  <cp:contentType/>
  <cp:contentStatus/>
</cp:coreProperties>
</file>